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Análises_Desp.Câmaras_2016 " sheetId="1" r:id="rId1"/>
    <sheet name="Ajuda" sheetId="2" r:id="rId2"/>
  </sheets>
  <definedNames/>
  <calcPr fullCalcOnLoad="1"/>
</workbook>
</file>

<file path=xl/sharedStrings.xml><?xml version="1.0" encoding="utf-8"?>
<sst xmlns="http://schemas.openxmlformats.org/spreadsheetml/2006/main" count="186" uniqueCount="185">
  <si>
    <t>Diadema</t>
  </si>
  <si>
    <t>Mauá</t>
  </si>
  <si>
    <t>Ribeirão Pires</t>
  </si>
  <si>
    <t>Rio Grande da Serra</t>
  </si>
  <si>
    <t>Santo André</t>
  </si>
  <si>
    <t>São Caetano do Sul</t>
  </si>
  <si>
    <t>31901699 - OUTRAS DESPESAS VARIÁVEIS - PESSOAL CIVIL</t>
  </si>
  <si>
    <t>31901199 - OUTRAS DESPESAS FIXAS - PESSOAL CIVIL</t>
  </si>
  <si>
    <t>31901143 - 13º SALÁRIO</t>
  </si>
  <si>
    <t>31901145 - FÉRIAS - ABONO CONSTITUCIONAL</t>
  </si>
  <si>
    <t>33904901 - INDENIZAÇÃO AUXÍLIO TRANSPORTE</t>
  </si>
  <si>
    <t>31909415 - INDENIZAÇÕES POR DEMISSÃO</t>
  </si>
  <si>
    <t>33909299 - OUTRAS DESPESAS CORRENTES</t>
  </si>
  <si>
    <t>31901160 - REMUNERAÇÃO DOS AGENTES POLÍTICOS</t>
  </si>
  <si>
    <t>33903001 - COMBUSTÍVEIS E LUBRIFICANTES AUTOMOTIVOS</t>
  </si>
  <si>
    <t>33903919 - MANUTENÇÃO E CONSERVAÇÃO DE VEÍCULOS</t>
  </si>
  <si>
    <t>33903917 - MANUTENÇÃO E CONSERVAÇÃO DE MÁQUINAS E EQUIPAMENTOS</t>
  </si>
  <si>
    <t>33903999 - OUTROS SERVIÇOS DE TERCEIROS - PESSOA JURÍDICA</t>
  </si>
  <si>
    <t>33903615 - LOCAÇÃO DE IMÓVEIS</t>
  </si>
  <si>
    <t>44905235 - EQUIPAMENTOS DE PROCESSAMENTO DE DADOS</t>
  </si>
  <si>
    <t>33903028 - MATERIAL DE PROTEÇÃO E SEGURANÇA</t>
  </si>
  <si>
    <t>33903940 - PROGRAMA DE ALIMENTAÇÃO DO TRABALHADOR</t>
  </si>
  <si>
    <t>33903950 - SERVIÇO MÉDICO-HOSPITALAR, ODONTOLÓGICO E LABORATORIAIS</t>
  </si>
  <si>
    <t>33903963 - SERVIÇOS GRÁFICOS E EDITORIAIS</t>
  </si>
  <si>
    <t>44905242 - MOBILIÁRIO EM GERAL</t>
  </si>
  <si>
    <t>33903039 - MATERIAL PARA MANUTENÇÃO DE VEÍCULOS</t>
  </si>
  <si>
    <t>33903958 - SERVIÇOS DE TELECOMUNICAÇÕES</t>
  </si>
  <si>
    <t>33903944 - SERVIÇOS DE ÁGUA E ESGOTO</t>
  </si>
  <si>
    <t>33903099 - OUTROS MATERIAIS DE CONSUMO</t>
  </si>
  <si>
    <t>33904601 - INDENIZAÇÃO AUXÍLIO ALIMENTAÇÃO</t>
  </si>
  <si>
    <t>33903021 - MATERIAL DE COPA E COZINHA</t>
  </si>
  <si>
    <t>33903007 - GÊNEROS DE ALIMENTAÇÃO</t>
  </si>
  <si>
    <t>33903947 - SERVIÇOS DE COMUNICAÇÃO EM GERAL</t>
  </si>
  <si>
    <t>33903943 - SERVIÇOS DE ENERGIA ELÉTRICA</t>
  </si>
  <si>
    <t>31909499 - DIVERSAS INDENIZAÇÕES TRABALHISTAS</t>
  </si>
  <si>
    <t>31911399 - OUTRAS OBRIGAÇÕES PATRONAIS - INTRA-ORÇAMENTÁRIO</t>
  </si>
  <si>
    <t>33903977 - VIGILÂNCIA OSTENSIVA MONITORADA</t>
  </si>
  <si>
    <t>31901301 - FGTS</t>
  </si>
  <si>
    <t>33903914 - LOCAÇÃO BENS MÓVEIS DE OUTRAS NATUREZAS E INTANGÍVEIS</t>
  </si>
  <si>
    <t>31901399 - OUTRAS OBRIGAÇÕES PATRONAIS</t>
  </si>
  <si>
    <t>44905299 - OUTROS MATERIAIS PERMANENTES</t>
  </si>
  <si>
    <t>33903990 - SERVIÇOS DE PUBLICIDADE LEGAL</t>
  </si>
  <si>
    <t>33903920 - MANUTENÇÃO E CONSERVAÇÃO DE BENS MÓVEIS DE OUTRAS NATUREZAS</t>
  </si>
  <si>
    <t>33903983 - SERVIÇOS DE CÓPIAS E REPRODUÇÃO DE DOCUMENTOS</t>
  </si>
  <si>
    <t>33903912 - LOCAÇÃO DE MÁQUINAS E EQUIPAMENTOS</t>
  </si>
  <si>
    <t>33903979 - SERVIÇO DE APOIO ADMINISTRATIVO, TÉCNICO E OPERACIONAL</t>
  </si>
  <si>
    <t>33903923 - FESTIVIDADES E HOMENAGENS</t>
  </si>
  <si>
    <t>33903016 - MATERIAL DE EXPEDIENTE</t>
  </si>
  <si>
    <t>33903022 - MATERIAL DE LIMPEZA E PRODUTOS DE HIGIENIZAÇÃO</t>
  </si>
  <si>
    <t>33903019 - MATERIAL DE ACONDICIONAMENTO E EMBALAGEM</t>
  </si>
  <si>
    <t>44905199 - OUTRAS OBRAS E INSTALAÇÕES</t>
  </si>
  <si>
    <t>33903699 - OUTROS SERVIÇOS DE PESSOA FÍSICA</t>
  </si>
  <si>
    <t>33903948 - SERVIÇO DE SELEÇÃO E TREINAMENTO</t>
  </si>
  <si>
    <t>44905212 - APARELHOS E UTENSÍLIOS DOMÉSTICOS</t>
  </si>
  <si>
    <t>33903901 - ASSINATURAS DE PERIÓDICOS E ANUIDADES</t>
  </si>
  <si>
    <t>44905236 - MÁQUINAS, INSTALAÇÕES E UTENSÍLIOS DE  ESCRITÓRIO</t>
  </si>
  <si>
    <t>33903981 - SERVIÇOS BANCÁRIOS</t>
  </si>
  <si>
    <t>33903916 - MANUTENÇÃO E CONSERVAÇÃO DE BENS IMÓVEIS</t>
  </si>
  <si>
    <t>31909299 - OUTRAS DESPESAS DE EXERCÍCIOS ANTERIORES</t>
  </si>
  <si>
    <t>33903025 - MATERIAL PARA MANUTENÇÃO DE BENS MÓVEIS</t>
  </si>
  <si>
    <t>33903024 - MATERIAL PARA MANUTENÇÃO DE BENS IMÓVEIS</t>
  </si>
  <si>
    <t>44905191 - OBRAS EM ANDAMENTO</t>
  </si>
  <si>
    <t>33903041 - MATERIAL PARA UTILIZAÇÃO EM GRÁFICA</t>
  </si>
  <si>
    <t>33903995 - MANUTENÇÃO E CONSERVAÇÃO DE EQUIPAMENTOS DE  PROCESSAMENTO DE DADOS</t>
  </si>
  <si>
    <t>33903004 - GÁS ENGARRAFADO</t>
  </si>
  <si>
    <t>33903100 - PREMIAÇÕES CULTURAIS, ARTÍSTICAS, CIENTÍFICAS, DESPORTIVAS E OUTRAS</t>
  </si>
  <si>
    <t>31901101 - VENCIMENTOS E SALÁRIOS</t>
  </si>
  <si>
    <t>33903957 - SERVIÇOS DE PROCESSAMENTO DE DADOS</t>
  </si>
  <si>
    <t>33903905 - SERVIÇOS TÉCNICOS PROFISSIONAIS</t>
  </si>
  <si>
    <t>33903908 - MANUTENÇÃO DE SOFTWARE</t>
  </si>
  <si>
    <t>44905233 - EQUIPAMENTOS PARA ÁUDIO, VÍDEO E FOTO</t>
  </si>
  <si>
    <t>44905234 - MÁQUINAS, UTENSÍLIOS E EQUIPAMENTOS  DIVERSOS</t>
  </si>
  <si>
    <t>33903017 - MATERIAL DE PROCESSAMENTO DE DADOS</t>
  </si>
  <si>
    <t>33903006 - ALIMENTOS PARA ANIMAIS</t>
  </si>
  <si>
    <t>33903969 - SEGUROS EM GERAL</t>
  </si>
  <si>
    <t>31901142 - FÉRIAS INDENIZADAS</t>
  </si>
  <si>
    <t>31901144 - FÉRIAS - ABONO PECUNIÁRIO</t>
  </si>
  <si>
    <t>33903911 - LOCAÇÃO DE SOFTWARES</t>
  </si>
  <si>
    <t>31911341 - CONTRIBUIÇÃO PATRONAL DO EXERCÍCIO PARA O RPPS - PESSOAL CIVIL ATIVO - INTRA-ORÇAMENTÁRIO</t>
  </si>
  <si>
    <t>44905224 - EQUIPAMENTO DE PROTEÇÃO, SEGURANÇA E  SOCORRO</t>
  </si>
  <si>
    <t>33903044 - MATERIAL DE SINALIZAÇÃO VISUAL E AFINS</t>
  </si>
  <si>
    <t>44905218 - COLEÇÕES E MATERIAIS BIBLIOGRÁFICOS</t>
  </si>
  <si>
    <t>31901302 - CONTRIBUIÇÕES PREVIDENCIÁRIAS - INSS</t>
  </si>
  <si>
    <t>33903974 - FRETES E TRANSPORTES DE ENCOMENDAS</t>
  </si>
  <si>
    <t>33903026 - MATERIAL ELÉTRICO E ELETRÔNICO</t>
  </si>
  <si>
    <t>33903023 - UNIFORMES, TECIDOS E AVIAMENTOS</t>
  </si>
  <si>
    <t>33903994 - AQUISIÇÃO DE SOFTWARES DE APLICAÇÃO</t>
  </si>
  <si>
    <t>31911303 - CONTRIBUIÇÃO PATRONAL PARA O REGIME PRÓPRIO - RPPS</t>
  </si>
  <si>
    <t>33903997 - DESPESAS DE TELEPROCESSAMENTO</t>
  </si>
  <si>
    <t>33903042 - FERRAMENTAS</t>
  </si>
  <si>
    <t>44905206 - APARELHOS E EQUIPAMENTOS DE COMUNICAÇÃO</t>
  </si>
  <si>
    <t>31900101 - PROVENTOS - PESSOAL CIVIL</t>
  </si>
  <si>
    <t>31900106 - 13º SALÁRIO - PESSOAL CIVIL</t>
  </si>
  <si>
    <t>31900187 - COMPLEMENTAÇÃO DE APOSENTADORIAS</t>
  </si>
  <si>
    <t>33903988 - SERVIÇOS DE PUBLICIDADE E PROPAGANDA</t>
  </si>
  <si>
    <t>33903978 - LIMPEZA E CONSERVAÇÃO</t>
  </si>
  <si>
    <t>33903029 - MATERIAL PARA ÁUDIO, VÍDEO E FOTO</t>
  </si>
  <si>
    <t>33903015 - MATERIAL PARA FESTIVIDADES E HOMENAGENS</t>
  </si>
  <si>
    <t>33903959 - SERVIÇOS DE ÁUDIO, VÍDEO E FOTO</t>
  </si>
  <si>
    <t>31901340 - ENCARGOS DE PESSOAL REQUISITADO DE OUTROS ENTES - RPPS</t>
  </si>
  <si>
    <t>33903046 - MATERIAL BIBLIOGRÁFICO NÃO IMOBILIZAVEL</t>
  </si>
  <si>
    <t>44905230 - MÁQUINAS E EQUIPAMENTOS ENERGÉTICOS</t>
  </si>
  <si>
    <t>33903030 - MATERIAL PARA COMUNICAÇÕES</t>
  </si>
  <si>
    <t>33903972 - VALE-TRANSPORTE</t>
  </si>
  <si>
    <t>33903050 - BANDEIRAS, FLÂMULAS E INSIGNIAS</t>
  </si>
  <si>
    <t>33900801 - AUXILIO FUNERAL ATIVO CIVIL</t>
  </si>
  <si>
    <t>44905192 - INSTALAÇÕES</t>
  </si>
  <si>
    <t>33901414 - DIÁRIAS NO PAIS</t>
  </si>
  <si>
    <t>33903501 - ASSESSORIA E CONSULTORIA TÉCNICA OU JURÍDICA</t>
  </si>
  <si>
    <t>33900899 - OUTROS BENEFÍCIOS ASSITENCIAIS</t>
  </si>
  <si>
    <t>33903941 - FORNECIMENTO DE ALIMENTAÇÃO</t>
  </si>
  <si>
    <t>33903937 - JUROS</t>
  </si>
  <si>
    <t>44905204 - APARELHOS DE MEDIÇÃO E ORIENTAÇÃO</t>
  </si>
  <si>
    <t>31900199 - OUTRAS APOSENTADORIAS</t>
  </si>
  <si>
    <t>33900855 - AUXÍLIO CRECHE - RPPS</t>
  </si>
  <si>
    <t>31901108 - ADIANTAMENTO PECUNIÁRIO</t>
  </si>
  <si>
    <t>44905238 - MÁQUINAS, FERRAMENTAS E UTENSÍLIOS DE OFICINA</t>
  </si>
  <si>
    <t>33903922 - EXPOSIÇÕES, CONGRESSOS E CONFERÊNCIAS</t>
  </si>
  <si>
    <t>33903031 - SEMENTES, MUDAS DE PLANTAS E INSUMOS</t>
  </si>
  <si>
    <t>31901137 - GRATIFICAÇÃO POR TEMPO DE SERVIÇO</t>
  </si>
  <si>
    <t>31901102 - FÉRIAS CONVERTIDAS EM PECÚNIA</t>
  </si>
  <si>
    <t>33903601 - CONDOMÍNIOS</t>
  </si>
  <si>
    <t>33903606 - SERVIÇOS TÉCNICOS PROFISSIONAIS</t>
  </si>
  <si>
    <t>33903620 - MANUTENÇÃO E CONSERVAÇÃO DE VEÍCULOS</t>
  </si>
  <si>
    <t>31900501 - SALÁRIO FAMÍLIA - ATIVO - PESSOAL CIVIL</t>
  </si>
  <si>
    <t>31901107 - ABONO DE PERMANÊNCIA</t>
  </si>
  <si>
    <t>31901133 - GRATIFICAÇÃO POR EXERCÍCIO DE FUNÇÕES</t>
  </si>
  <si>
    <t>33903400 - OUTRAS DESPESAS DE PESSOAL DECORRENTES DE CONTRATOS DE TERCEIRIZAÇÃO</t>
  </si>
  <si>
    <t>44905232 - MÁQUINAS E EQUIPAMENTOS GRÁFICOS</t>
  </si>
  <si>
    <t>33903970 - CONFECÇÃO DE UNIFORMES, BANDEIRAS E FLÂMULAS</t>
  </si>
  <si>
    <t>31901149 - LICENÇA CAPACITAÇÃO</t>
  </si>
  <si>
    <t>33903949 - PRODUÇÕES JORNALÍSTICAS</t>
  </si>
  <si>
    <t>31901644 - SERVIÇOS EXTRAORDINÁRIOS - RPPS</t>
  </si>
  <si>
    <t>31909401 - INDENIZAÇÕES TRABALHISTAS - ATIVO - PESSOAL CIVIL</t>
  </si>
  <si>
    <t>33913999 - OUTROS SERVIÇOS DE TERCEIROS -PESSOA JURÍDICA - INTRA-ORÇAMENTÁRIO</t>
  </si>
  <si>
    <t>33913944 - SERVIÇOS DE ÁGUA E ESGOTO - INTRA-ORÇAMENTÁRIO</t>
  </si>
  <si>
    <t>31901632 - SUBSTITUIÇÕES - RPPS</t>
  </si>
  <si>
    <t>31900502 - SALÁRIO FAMÍLIA - INATIVO -  PESSOAL CIVIL</t>
  </si>
  <si>
    <t>33913950 - SERVIÇO MÉDICO-HOSPITALAR, ODONTOLÓGICO E LABORATORIAIS - RPPS</t>
  </si>
  <si>
    <t>33913979 - SERVIÇO DE APOIO ADMINISTRATIVO, TÉCNICO E OPERACIONAL - INTRA-ORÇAMENTÁRIO</t>
  </si>
  <si>
    <t>33900803 - AUXILIO FUNERAL INATIVO CIVIL</t>
  </si>
  <si>
    <t>31909212 - PENSIONISTA - PESSOAL CIVIL</t>
  </si>
  <si>
    <t>31901187 - COMPLEMENTAÇÃO SALARIAL - PESSOAL CIVIL</t>
  </si>
  <si>
    <t>33903003 - COMBUSTÍVEIS E LUBRIFICANTES PARA OUTRAS FINALIDADES</t>
  </si>
  <si>
    <t>31901131 - GRATIFICAÇÕES POR EXERCÍCIO DE CARGO</t>
  </si>
  <si>
    <t>31909208 - VENCIMENTOS E VANTAGENS FIXAS - PESSOAL  CIVIL</t>
  </si>
  <si>
    <t>44905244 - OBRAS DE ARTE E PEÇAS PARA EXPOSIÇÃO/MUSEU</t>
  </si>
  <si>
    <t>31909205 - OBRIGAÇÕES PATRONAIS - ATIVO - PESSOAL  CIVIL</t>
  </si>
  <si>
    <t>33903962 - SERVIÇOS DE PRODUÇÃO INDUSTRIAL</t>
  </si>
  <si>
    <t>33900800 - OUTROS BENEFÍCIOS ASSISTENCIAIS DO SERVIDOR E DO MILITAR</t>
  </si>
  <si>
    <t>33903000 - MATERIAL DE CONSUMO</t>
  </si>
  <si>
    <t>33901400 - DIÁRIAS - PESSOA CIVIL</t>
  </si>
  <si>
    <t>33903500 - SERVIÇOS DE CONSULTORIA</t>
  </si>
  <si>
    <t>33903600 - OUTROS SERVIÇOS DE TERCEIRO - PESSOA FÍSICA</t>
  </si>
  <si>
    <t>33903900 - OUTROS SERVIÇOS DE TERCEIROS - PESSOA JURÍDICA</t>
  </si>
  <si>
    <t>44905100 - OBRAS E INSTALAÇÕES</t>
  </si>
  <si>
    <t>44905200 - EQUIPAMENTOS E MATERIAIS PERMANENTES</t>
  </si>
  <si>
    <t>31900100 - APOSENTADORIAS, RESERVA REMUNERADAS E REFORMAS</t>
  </si>
  <si>
    <t>31900500 - OUTROS BENEFÍCIOS PREVIDENCIÁRIOS DO SERVIDOR OU DO MILITAR</t>
  </si>
  <si>
    <t>31901100 - VENCIMENTOS E VANTAGENS FIXAS -  PESSOAL CIVIL</t>
  </si>
  <si>
    <t>31909200 - DESPESAS DE EXERCÍCIOS ANTERIORES</t>
  </si>
  <si>
    <t>31901600 - OUTRAS DESPESAS VARIÁVEIS - PESSOAL CIVIL</t>
  </si>
  <si>
    <t>31909400 - INDENIZAÇÕES E RESTITUIÇÕES TRABALHISTAS</t>
  </si>
  <si>
    <t>31911300 - OBRIGAÇÕES PATRONAIS - INTRA-ORÇAMENTÁRIO</t>
  </si>
  <si>
    <t>33913900 - OUTROS SERVIÇOS DE TERCEIROS -  PESSOA JURÍDICA - INTRA-ORÇAMENTÁRIO</t>
  </si>
  <si>
    <t>33904600 - AUXÍLIO ALIMENTAÇÃO</t>
  </si>
  <si>
    <t>33904900 - AUXÍLIO TRANSPORTE</t>
  </si>
  <si>
    <t>33909200 - DESPESAS DE EXERCÍCIOS ANTERIORES</t>
  </si>
  <si>
    <t>DESCRIÇÃO DAS DESPESAS</t>
  </si>
  <si>
    <t>31901300 - OBRIGAÇÕES PATRONAIS</t>
  </si>
  <si>
    <t>TOTAL PAGO EM 2016 - CÂMARAS MUNICIPAIS</t>
  </si>
  <si>
    <t>31000000 - PESSOAL E ENCARGOS</t>
  </si>
  <si>
    <t>31000000 - USO DE BENS, SERVICOS E CONS. DE CAPITAL FIXO</t>
  </si>
  <si>
    <t>COMPREENDE O SOMATORIO DAS VARIACOES PATRIMONIAIS DIMINUTIVAS COM  MANUTENCAO E OPERACAO DA MAQUINA PUBLICA, EXCETO DESPESAS COM PESSOAL  E ENCARGOS QUE SERAO REGISTRADAS EM GRUPO ESPECIFICO (DESPESAS DE  PESSOAL E ENCARGOS). COMPREENDE: DIARIAS, MATERIAL DE CONSUMO,MATERIAL DE DISTRIBUICAO GRATUITA, PASSAGENS E DESPESAS COM LOCOMOCAO, SERVICOS DE TERCEIROS, ARRENDAMENTO MERCANTIL OPERACIONAL, ALUGUEIS, DEPRECIACAO, AMORTIZACAO, EXAUSTAO, ENTRE OUTRAS.</t>
  </si>
  <si>
    <t>COMPREENDE A REMUNERACAO DO PESSOAL ATIVO CIVIL OU MILITAR, CORRESPONDENTE AO SOMATORIO DAS VARIACOES PATRIMONIAIS DIMINUTIVAS COM SUBSIDIOS, VENCIMENTOS, SOLDOS E VANTAGENS PECUNIARIAS FIXAS OU VARIAVEIS ESTABELECIDAS EM LEI DECORRENTES DO PAGAMENTO PELO EFETIVO EXERCICIO DO CARGO, EMPREGO OU FUNCAO DE CONFIANCA NO SETOR PUBLICO. COMPREENDE AINDA, OBRIGACOES TRABALHISTAS  DE  RESPONSABILIDADE  DO EMPREGADOR, INCIDENTES SOBRE A FOLHA DE PAGAMENTO DOS ORGAOS E DEMAIS ENTIDADES DO SETOR PUBLICO, CONTRIBUICOES A ENTIDADES FECHADAS DE PREVIDENCIA E BENEFICIOS EVENTUAIS A PESSOAL CIVIL E MILITAR , DESTACADOS OS CUSTOS DE PESSOAL E ENCARGOS INERENTES AS MERCADORIAS E PRODUTOS VENDIDOS E SERVICOS PRESTADOS.</t>
  </si>
  <si>
    <t>440000000 - VARIACOES PATRIMONIAIS AUMENTATIVAS FINANCEIRAS</t>
  </si>
  <si>
    <t>COMPREENDE O SOMATORIO DAS VARIACOES PATRIMONIAIS AUMENTATIVAS COM OPERACOES FINANCEIRAS. COMPREENDE: DESCONTOS OBTIDOS, JUROS AUFERIDOS, PREMIO DE RESGATE DE TITULOS E DEBENTURES, ENTRE OUTROS.</t>
  </si>
  <si>
    <t>POPULAÇÃO ESTIMADA EM 2016 (IBGE)</t>
  </si>
  <si>
    <t>GASTO PER CAPITA COM A CÂMARA</t>
  </si>
  <si>
    <t>São Bernardo Campo</t>
  </si>
  <si>
    <t>Fonte: http://transparencia.tce.sp.gov.br/municipios-csv</t>
  </si>
  <si>
    <t>440000000 - DESPESAS FINANCEIRAS</t>
  </si>
  <si>
    <t>Total 2016</t>
  </si>
  <si>
    <t>%</t>
  </si>
  <si>
    <t>33000000 - GASTOS MENOS PESSOAL E ENCARGOS</t>
  </si>
</sst>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_ ;[Red]\-#,##0\ "/>
    <numFmt numFmtId="165" formatCode="#,##0.00_ ;[Red]\-#,##0.00\ "/>
  </numFmts>
  <fonts count="46">
    <font>
      <sz val="11"/>
      <color theme="1"/>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u val="single"/>
      <sz val="11"/>
      <color indexed="8"/>
      <name val="Calibri"/>
      <family val="2"/>
    </font>
    <font>
      <sz val="16"/>
      <color indexed="8"/>
      <name val="Calibri"/>
      <family val="2"/>
    </font>
    <font>
      <b/>
      <sz val="20"/>
      <color indexed="8"/>
      <name val="Calibri"/>
      <family val="2"/>
    </font>
    <font>
      <sz val="20"/>
      <color indexed="8"/>
      <name val="Calibri"/>
      <family val="2"/>
    </font>
    <font>
      <b/>
      <sz val="19"/>
      <color indexed="8"/>
      <name val="Calibri"/>
      <family val="2"/>
    </font>
    <font>
      <b/>
      <i/>
      <sz val="19"/>
      <color indexed="8"/>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u val="single"/>
      <sz val="11"/>
      <color theme="1"/>
      <name val="Calibri"/>
      <family val="2"/>
    </font>
    <font>
      <sz val="16"/>
      <color theme="1"/>
      <name val="Calibri"/>
      <family val="2"/>
    </font>
    <font>
      <b/>
      <sz val="19"/>
      <color theme="1"/>
      <name val="Calibri"/>
      <family val="2"/>
    </font>
    <font>
      <b/>
      <sz val="20"/>
      <color theme="1"/>
      <name val="Calibri"/>
      <family val="2"/>
    </font>
    <font>
      <sz val="20"/>
      <color theme="1"/>
      <name val="Calibri"/>
      <family val="2"/>
    </font>
    <font>
      <b/>
      <i/>
      <sz val="1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style="thin"/>
      <top/>
      <bottom/>
    </border>
    <border>
      <left/>
      <right style="thin"/>
      <top/>
      <bottom/>
    </border>
    <border>
      <left style="thin"/>
      <right style="thin"/>
      <top style="thin"/>
      <bottom style="medium"/>
    </border>
    <border>
      <left/>
      <right style="thin"/>
      <top style="thin"/>
      <bottom style="medium"/>
    </border>
    <border>
      <left style="thin"/>
      <right style="thin"/>
      <top style="thin"/>
      <bottom style="double"/>
    </border>
    <border>
      <left/>
      <right style="thin"/>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43" fontId="0" fillId="0" borderId="0" applyFont="0" applyFill="0" applyBorder="0" applyAlignment="0" applyProtection="0"/>
  </cellStyleXfs>
  <cellXfs count="31">
    <xf numFmtId="0" fontId="0" fillId="0" borderId="0" xfId="0" applyFont="1" applyAlignment="1">
      <alignment/>
    </xf>
    <xf numFmtId="0" fontId="0" fillId="0" borderId="0" xfId="0" applyAlignment="1">
      <alignment horizontal="justify" vertical="justify" wrapText="1"/>
    </xf>
    <xf numFmtId="0" fontId="40" fillId="0" borderId="0" xfId="0" applyFont="1" applyBorder="1" applyAlignment="1">
      <alignment horizontal="left"/>
    </xf>
    <xf numFmtId="0" fontId="41" fillId="0" borderId="0" xfId="0" applyFont="1" applyAlignment="1">
      <alignment/>
    </xf>
    <xf numFmtId="2" fontId="42" fillId="0" borderId="10" xfId="0" applyNumberFormat="1" applyFont="1" applyFill="1" applyBorder="1" applyAlignment="1">
      <alignment horizontal="center" vertical="center" wrapText="1"/>
    </xf>
    <xf numFmtId="2" fontId="42" fillId="0" borderId="11" xfId="0" applyNumberFormat="1" applyFont="1" applyFill="1" applyBorder="1" applyAlignment="1">
      <alignment horizontal="justify" vertical="justify" wrapText="1"/>
    </xf>
    <xf numFmtId="2" fontId="42" fillId="0" borderId="11" xfId="0" applyNumberFormat="1" applyFont="1" applyFill="1" applyBorder="1" applyAlignment="1">
      <alignment horizontal="center" vertical="center" wrapText="1"/>
    </xf>
    <xf numFmtId="0" fontId="43" fillId="0" borderId="12" xfId="0" applyFont="1" applyFill="1" applyBorder="1" applyAlignment="1">
      <alignment/>
    </xf>
    <xf numFmtId="0" fontId="43" fillId="0" borderId="13" xfId="0" applyFont="1" applyFill="1" applyBorder="1" applyAlignment="1">
      <alignment horizontal="center"/>
    </xf>
    <xf numFmtId="0" fontId="0" fillId="0" borderId="13" xfId="0" applyBorder="1" applyAlignment="1">
      <alignment/>
    </xf>
    <xf numFmtId="0" fontId="0" fillId="0" borderId="10" xfId="0" applyBorder="1" applyAlignment="1">
      <alignment/>
    </xf>
    <xf numFmtId="0" fontId="44" fillId="0" borderId="12" xfId="0" applyFont="1" applyBorder="1" applyAlignment="1">
      <alignment horizontal="left"/>
    </xf>
    <xf numFmtId="164" fontId="44" fillId="0" borderId="13" xfId="0" applyNumberFormat="1" applyFont="1" applyBorder="1" applyAlignment="1">
      <alignment/>
    </xf>
    <xf numFmtId="9" fontId="42" fillId="0" borderId="10" xfId="49" applyFont="1" applyBorder="1" applyAlignment="1">
      <alignment horizontal="center"/>
    </xf>
    <xf numFmtId="0" fontId="43" fillId="0" borderId="10" xfId="0" applyFont="1" applyBorder="1" applyAlignment="1">
      <alignment horizontal="left"/>
    </xf>
    <xf numFmtId="164" fontId="43" fillId="0" borderId="11" xfId="0" applyNumberFormat="1" applyFont="1" applyBorder="1" applyAlignment="1">
      <alignment/>
    </xf>
    <xf numFmtId="0" fontId="43" fillId="0" borderId="12" xfId="0" applyFont="1" applyBorder="1" applyAlignment="1">
      <alignment horizontal="left"/>
    </xf>
    <xf numFmtId="164" fontId="43" fillId="0" borderId="13" xfId="0" applyNumberFormat="1" applyFont="1" applyBorder="1" applyAlignment="1">
      <alignment/>
    </xf>
    <xf numFmtId="0" fontId="43" fillId="0" borderId="14" xfId="0" applyFont="1" applyBorder="1" applyAlignment="1">
      <alignment horizontal="left"/>
    </xf>
    <xf numFmtId="164" fontId="43" fillId="0" borderId="15" xfId="0" applyNumberFormat="1" applyFont="1" applyBorder="1" applyAlignment="1">
      <alignment/>
    </xf>
    <xf numFmtId="9" fontId="43" fillId="0" borderId="15" xfId="49" applyFont="1" applyBorder="1" applyAlignment="1">
      <alignment horizontal="center"/>
    </xf>
    <xf numFmtId="0" fontId="43" fillId="0" borderId="14" xfId="0" applyFont="1" applyBorder="1" applyAlignment="1">
      <alignment horizontal="left" wrapText="1"/>
    </xf>
    <xf numFmtId="0" fontId="44" fillId="0" borderId="12" xfId="0" applyFont="1" applyBorder="1" applyAlignment="1">
      <alignment/>
    </xf>
    <xf numFmtId="0" fontId="44" fillId="0" borderId="13" xfId="0" applyFont="1" applyBorder="1" applyAlignment="1">
      <alignment/>
    </xf>
    <xf numFmtId="0" fontId="43" fillId="0" borderId="16" xfId="0" applyFont="1" applyBorder="1" applyAlignment="1">
      <alignment horizontal="left"/>
    </xf>
    <xf numFmtId="164" fontId="43" fillId="0" borderId="17" xfId="0" applyNumberFormat="1" applyFont="1" applyBorder="1" applyAlignment="1">
      <alignment/>
    </xf>
    <xf numFmtId="9" fontId="43" fillId="0" borderId="16" xfId="49" applyFont="1" applyBorder="1" applyAlignment="1">
      <alignment horizontal="center"/>
    </xf>
    <xf numFmtId="0" fontId="43" fillId="0" borderId="10" xfId="0" applyFont="1" applyBorder="1" applyAlignment="1">
      <alignment/>
    </xf>
    <xf numFmtId="164" fontId="43" fillId="0" borderId="11" xfId="0" applyNumberFormat="1" applyFont="1" applyBorder="1" applyAlignment="1">
      <alignment horizontal="right"/>
    </xf>
    <xf numFmtId="165" fontId="43" fillId="0" borderId="11" xfId="0" applyNumberFormat="1" applyFont="1" applyBorder="1" applyAlignment="1">
      <alignment horizontal="right"/>
    </xf>
    <xf numFmtId="0" fontId="45" fillId="0" borderId="0" xfId="0" applyFont="1" applyAlignment="1">
      <alignment/>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92D050"/>
  </sheetPr>
  <dimension ref="B2:K181"/>
  <sheetViews>
    <sheetView showGridLines="0" tabSelected="1" zoomScale="65" zoomScaleNormal="65" zoomScalePageLayoutView="0" workbookViewId="0" topLeftCell="A1">
      <selection activeCell="B2" sqref="B2"/>
    </sheetView>
  </sheetViews>
  <sheetFormatPr defaultColWidth="9.140625" defaultRowHeight="15" outlineLevelRow="2"/>
  <cols>
    <col min="1" max="1" width="2.57421875" style="0" customWidth="1"/>
    <col min="2" max="2" width="89.57421875" style="0" customWidth="1"/>
    <col min="3" max="3" width="21.8515625" style="0" customWidth="1"/>
    <col min="4" max="5" width="21.28125" style="0" customWidth="1"/>
    <col min="6" max="6" width="21.140625" style="0" customWidth="1"/>
    <col min="7" max="9" width="21.28125" style="0" customWidth="1"/>
    <col min="10" max="10" width="22.8515625" style="0" customWidth="1"/>
    <col min="11" max="11" width="12.57421875" style="0" customWidth="1"/>
  </cols>
  <sheetData>
    <row r="2" spans="2:11" s="3" customFormat="1" ht="49.5">
      <c r="B2" s="4" t="s">
        <v>168</v>
      </c>
      <c r="C2" s="5" t="s">
        <v>179</v>
      </c>
      <c r="D2" s="5" t="s">
        <v>4</v>
      </c>
      <c r="E2" s="5" t="s">
        <v>5</v>
      </c>
      <c r="F2" s="5" t="s">
        <v>0</v>
      </c>
      <c r="G2" s="5" t="s">
        <v>1</v>
      </c>
      <c r="H2" s="5" t="s">
        <v>2</v>
      </c>
      <c r="I2" s="5" t="s">
        <v>3</v>
      </c>
      <c r="J2" s="6" t="s">
        <v>182</v>
      </c>
      <c r="K2" s="4" t="s">
        <v>183</v>
      </c>
    </row>
    <row r="3" spans="2:11" ht="11.25" customHeight="1">
      <c r="B3" s="7"/>
      <c r="C3" s="8"/>
      <c r="D3" s="8"/>
      <c r="E3" s="8"/>
      <c r="F3" s="8"/>
      <c r="G3" s="8"/>
      <c r="H3" s="8"/>
      <c r="I3" s="8"/>
      <c r="J3" s="9"/>
      <c r="K3" s="10"/>
    </row>
    <row r="4" spans="2:11" ht="26.25" hidden="1" outlineLevel="2">
      <c r="B4" s="11" t="s">
        <v>91</v>
      </c>
      <c r="C4" s="12"/>
      <c r="D4" s="12"/>
      <c r="E4" s="12">
        <v>4916198.31</v>
      </c>
      <c r="F4" s="12"/>
      <c r="G4" s="12">
        <v>668465.1500000001</v>
      </c>
      <c r="H4" s="12"/>
      <c r="I4" s="12"/>
      <c r="J4" s="9"/>
      <c r="K4" s="13" t="e">
        <f>J4/$J$18</f>
        <v>#DIV/0!</v>
      </c>
    </row>
    <row r="5" spans="2:10" ht="26.25" hidden="1" outlineLevel="2">
      <c r="B5" s="11" t="s">
        <v>92</v>
      </c>
      <c r="C5" s="12"/>
      <c r="D5" s="12"/>
      <c r="E5" s="12">
        <v>407327.87</v>
      </c>
      <c r="F5" s="12"/>
      <c r="G5" s="12">
        <v>149507.14</v>
      </c>
      <c r="H5" s="12"/>
      <c r="I5" s="12"/>
      <c r="J5" s="9"/>
    </row>
    <row r="6" spans="2:10" ht="26.25" hidden="1" outlineLevel="2">
      <c r="B6" s="11" t="s">
        <v>93</v>
      </c>
      <c r="C6" s="12"/>
      <c r="D6" s="12"/>
      <c r="E6" s="12">
        <v>69881.14</v>
      </c>
      <c r="F6" s="12"/>
      <c r="G6" s="12">
        <v>929444.0499999998</v>
      </c>
      <c r="H6" s="12"/>
      <c r="I6" s="12"/>
      <c r="J6" s="9"/>
    </row>
    <row r="7" spans="2:10" ht="26.25" hidden="1" outlineLevel="2">
      <c r="B7" s="11" t="s">
        <v>113</v>
      </c>
      <c r="C7" s="12"/>
      <c r="D7" s="12"/>
      <c r="E7" s="12"/>
      <c r="F7" s="12"/>
      <c r="G7" s="12">
        <v>293858.3999999999</v>
      </c>
      <c r="H7" s="12"/>
      <c r="I7" s="12"/>
      <c r="J7" s="9"/>
    </row>
    <row r="8" spans="2:10" ht="26.25" hidden="1" outlineLevel="1" collapsed="1">
      <c r="B8" s="14" t="s">
        <v>157</v>
      </c>
      <c r="C8" s="15">
        <f>SUM(C4:C7)</f>
        <v>0</v>
      </c>
      <c r="D8" s="15">
        <f>SUM(D4:D7)</f>
        <v>0</v>
      </c>
      <c r="E8" s="15">
        <f>SUM(E4:E7)</f>
        <v>5393407.319999999</v>
      </c>
      <c r="F8" s="15">
        <f>SUM(F4:F7)</f>
        <v>0</v>
      </c>
      <c r="G8" s="15">
        <f>SUM(G4:G7)</f>
        <v>2041274.7399999998</v>
      </c>
      <c r="H8" s="15">
        <f>SUM(H4:H7)</f>
        <v>0</v>
      </c>
      <c r="I8" s="15">
        <f>SUM(I4:I7)</f>
        <v>0</v>
      </c>
      <c r="J8" s="9"/>
    </row>
    <row r="9" spans="2:10" ht="26.25" hidden="1" outlineLevel="2">
      <c r="B9" s="11" t="s">
        <v>124</v>
      </c>
      <c r="C9" s="12"/>
      <c r="D9" s="12"/>
      <c r="E9" s="12">
        <v>1584</v>
      </c>
      <c r="F9" s="12"/>
      <c r="G9" s="12"/>
      <c r="H9" s="12"/>
      <c r="I9" s="12">
        <v>346.96000000000004</v>
      </c>
      <c r="J9" s="9"/>
    </row>
    <row r="10" spans="2:10" ht="26.25" hidden="1" outlineLevel="2">
      <c r="B10" s="11" t="s">
        <v>137</v>
      </c>
      <c r="C10" s="12"/>
      <c r="D10" s="12"/>
      <c r="E10" s="12">
        <v>2640</v>
      </c>
      <c r="F10" s="12"/>
      <c r="G10" s="12"/>
      <c r="H10" s="12"/>
      <c r="I10" s="12"/>
      <c r="J10" s="9"/>
    </row>
    <row r="11" spans="2:10" ht="26.25" hidden="1" outlineLevel="1" collapsed="1">
      <c r="B11" s="14" t="s">
        <v>158</v>
      </c>
      <c r="C11" s="15">
        <f>SUM(C9:C10)</f>
        <v>0</v>
      </c>
      <c r="D11" s="15">
        <f>SUM(D9:D10)</f>
        <v>0</v>
      </c>
      <c r="E11" s="15">
        <f>SUM(E9:E10)</f>
        <v>4224</v>
      </c>
      <c r="F11" s="15">
        <f>SUM(F9:F10)</f>
        <v>0</v>
      </c>
      <c r="G11" s="15">
        <f>SUM(G9:G10)</f>
        <v>0</v>
      </c>
      <c r="H11" s="15">
        <f>SUM(H9:H10)</f>
        <v>0</v>
      </c>
      <c r="I11" s="15">
        <f>SUM(I9:I10)</f>
        <v>346.96000000000004</v>
      </c>
      <c r="J11" s="9"/>
    </row>
    <row r="12" spans="2:10" ht="26.25" hidden="1" outlineLevel="2">
      <c r="B12" s="11" t="s">
        <v>66</v>
      </c>
      <c r="C12" s="12">
        <v>27499358.06</v>
      </c>
      <c r="D12" s="12">
        <v>24165287.03</v>
      </c>
      <c r="E12" s="12">
        <v>19319752.690000005</v>
      </c>
      <c r="F12" s="12">
        <v>16444475.360000003</v>
      </c>
      <c r="G12" s="12">
        <v>10393955.32</v>
      </c>
      <c r="H12" s="12">
        <v>6971425.520000001</v>
      </c>
      <c r="I12" s="12">
        <v>1081623.1199999999</v>
      </c>
      <c r="J12" s="9"/>
    </row>
    <row r="13" spans="2:10" ht="26.25" hidden="1" outlineLevel="2">
      <c r="B13" s="11" t="s">
        <v>120</v>
      </c>
      <c r="C13" s="12">
        <v>199966.54</v>
      </c>
      <c r="D13" s="12"/>
      <c r="E13" s="12">
        <v>10362.18</v>
      </c>
      <c r="F13" s="12"/>
      <c r="G13" s="12"/>
      <c r="H13" s="12"/>
      <c r="I13" s="12"/>
      <c r="J13" s="9"/>
    </row>
    <row r="14" spans="2:10" ht="26.25" hidden="1" outlineLevel="2">
      <c r="B14" s="11" t="s">
        <v>125</v>
      </c>
      <c r="C14" s="12">
        <v>146131.44999999998</v>
      </c>
      <c r="D14" s="12">
        <v>11347.34</v>
      </c>
      <c r="E14" s="12"/>
      <c r="F14" s="12"/>
      <c r="G14" s="12"/>
      <c r="H14" s="12"/>
      <c r="I14" s="12"/>
      <c r="J14" s="9"/>
    </row>
    <row r="15" spans="2:10" ht="26.25" hidden="1" outlineLevel="2">
      <c r="B15" s="11" t="s">
        <v>115</v>
      </c>
      <c r="C15" s="12"/>
      <c r="D15" s="12"/>
      <c r="E15" s="12">
        <v>1252988.7799999998</v>
      </c>
      <c r="F15" s="12"/>
      <c r="G15" s="12">
        <v>2269396.1</v>
      </c>
      <c r="H15" s="12"/>
      <c r="I15" s="12"/>
      <c r="J15" s="9"/>
    </row>
    <row r="16" spans="2:10" ht="26.25" hidden="1" outlineLevel="2">
      <c r="B16" s="11" t="s">
        <v>144</v>
      </c>
      <c r="C16" s="12">
        <v>870072.98</v>
      </c>
      <c r="D16" s="12"/>
      <c r="E16" s="12"/>
      <c r="F16" s="12"/>
      <c r="G16" s="12"/>
      <c r="H16" s="12"/>
      <c r="I16" s="12"/>
      <c r="J16" s="9"/>
    </row>
    <row r="17" spans="2:10" ht="26.25" hidden="1" outlineLevel="2">
      <c r="B17" s="11" t="s">
        <v>126</v>
      </c>
      <c r="C17" s="12"/>
      <c r="D17" s="12">
        <v>56321.02</v>
      </c>
      <c r="E17" s="12"/>
      <c r="F17" s="12"/>
      <c r="G17" s="12"/>
      <c r="H17" s="12"/>
      <c r="I17" s="12"/>
      <c r="J17" s="9"/>
    </row>
    <row r="18" spans="2:10" ht="26.25" hidden="1" outlineLevel="2">
      <c r="B18" s="11" t="s">
        <v>119</v>
      </c>
      <c r="C18" s="12">
        <v>1809192.5099999984</v>
      </c>
      <c r="D18" s="12">
        <v>216892.38</v>
      </c>
      <c r="E18" s="12">
        <v>117913.61</v>
      </c>
      <c r="F18" s="12"/>
      <c r="G18" s="12"/>
      <c r="H18" s="12"/>
      <c r="I18" s="12">
        <v>6215.99</v>
      </c>
      <c r="J18" s="9"/>
    </row>
    <row r="19" spans="2:10" ht="26.25" hidden="1" outlineLevel="2">
      <c r="B19" s="11" t="s">
        <v>75</v>
      </c>
      <c r="C19" s="12">
        <v>946106.1599999999</v>
      </c>
      <c r="D19" s="12"/>
      <c r="E19" s="12">
        <v>1394738.1700000006</v>
      </c>
      <c r="F19" s="12"/>
      <c r="G19" s="12">
        <v>14088.879999999997</v>
      </c>
      <c r="H19" s="12"/>
      <c r="I19" s="12"/>
      <c r="J19" s="9"/>
    </row>
    <row r="20" spans="2:10" ht="26.25" hidden="1" outlineLevel="2">
      <c r="B20" s="11" t="s">
        <v>8</v>
      </c>
      <c r="C20" s="12">
        <v>2540076.0199999996</v>
      </c>
      <c r="D20" s="12">
        <v>806895</v>
      </c>
      <c r="E20" s="12">
        <v>1735316.84</v>
      </c>
      <c r="F20" s="12">
        <v>1290666.68</v>
      </c>
      <c r="G20" s="12">
        <v>884841.9199999998</v>
      </c>
      <c r="H20" s="12"/>
      <c r="I20" s="12">
        <v>84327.29</v>
      </c>
      <c r="J20" s="9"/>
    </row>
    <row r="21" spans="2:10" ht="26.25" hidden="1" outlineLevel="2">
      <c r="B21" s="11" t="s">
        <v>76</v>
      </c>
      <c r="C21" s="12">
        <v>815.52</v>
      </c>
      <c r="D21" s="12"/>
      <c r="E21" s="12"/>
      <c r="F21" s="12"/>
      <c r="G21" s="12">
        <v>152621.74999999997</v>
      </c>
      <c r="H21" s="12"/>
      <c r="I21" s="12">
        <v>47824.719999999994</v>
      </c>
      <c r="J21" s="9"/>
    </row>
    <row r="22" spans="2:10" ht="26.25" hidden="1" outlineLevel="2">
      <c r="B22" s="11" t="s">
        <v>9</v>
      </c>
      <c r="C22" s="12">
        <v>704235.8700000002</v>
      </c>
      <c r="D22" s="12">
        <v>691855.5</v>
      </c>
      <c r="E22" s="12">
        <v>858501.5600000003</v>
      </c>
      <c r="F22" s="12">
        <v>354453.97000000015</v>
      </c>
      <c r="G22" s="12">
        <v>3315.0299999999997</v>
      </c>
      <c r="H22" s="12"/>
      <c r="I22" s="12">
        <v>31883.120000000003</v>
      </c>
      <c r="J22" s="9"/>
    </row>
    <row r="23" spans="2:10" ht="26.25" hidden="1" outlineLevel="2">
      <c r="B23" s="11" t="s">
        <v>130</v>
      </c>
      <c r="C23" s="12"/>
      <c r="D23" s="12"/>
      <c r="E23" s="12">
        <v>82602.27999999998</v>
      </c>
      <c r="F23" s="12"/>
      <c r="G23" s="12"/>
      <c r="H23" s="12"/>
      <c r="I23" s="12">
        <v>10079.42</v>
      </c>
      <c r="J23" s="9"/>
    </row>
    <row r="24" spans="2:10" ht="26.25" hidden="1" outlineLevel="2">
      <c r="B24" s="11" t="s">
        <v>13</v>
      </c>
      <c r="C24" s="12">
        <v>4993492.47</v>
      </c>
      <c r="D24" s="12">
        <v>3966693.4799999986</v>
      </c>
      <c r="E24" s="12">
        <v>2162234.41</v>
      </c>
      <c r="F24" s="12">
        <v>2554953.16</v>
      </c>
      <c r="G24" s="12">
        <v>3330234.1000000006</v>
      </c>
      <c r="H24" s="12"/>
      <c r="I24" s="12">
        <v>987485.7899999999</v>
      </c>
      <c r="J24" s="9"/>
    </row>
    <row r="25" spans="2:10" ht="26.25" hidden="1" outlineLevel="2">
      <c r="B25" s="11" t="s">
        <v>142</v>
      </c>
      <c r="C25" s="12">
        <v>30713.62</v>
      </c>
      <c r="D25" s="12"/>
      <c r="E25" s="12">
        <v>998816.7300000006</v>
      </c>
      <c r="F25" s="12"/>
      <c r="G25" s="12"/>
      <c r="H25" s="12"/>
      <c r="I25" s="12"/>
      <c r="J25" s="9"/>
    </row>
    <row r="26" spans="2:10" ht="26.25" hidden="1" outlineLevel="2">
      <c r="B26" s="11" t="s">
        <v>7</v>
      </c>
      <c r="C26" s="12">
        <v>1684.7900000000002</v>
      </c>
      <c r="D26" s="12">
        <v>149090.42</v>
      </c>
      <c r="E26" s="12"/>
      <c r="F26" s="12"/>
      <c r="G26" s="12">
        <v>59287.71</v>
      </c>
      <c r="H26" s="12"/>
      <c r="I26" s="12"/>
      <c r="J26" s="9"/>
    </row>
    <row r="27" spans="2:10" ht="26.25" hidden="1" outlineLevel="1" collapsed="1">
      <c r="B27" s="14" t="s">
        <v>159</v>
      </c>
      <c r="C27" s="15">
        <f>SUM(C12:C26)</f>
        <v>39741845.989999995</v>
      </c>
      <c r="D27" s="15">
        <f>SUM(D12:D26)</f>
        <v>30064382.17</v>
      </c>
      <c r="E27" s="15">
        <f>SUM(E12:E26)</f>
        <v>27933227.250000007</v>
      </c>
      <c r="F27" s="15">
        <f>SUM(F12:F26)</f>
        <v>20644549.17</v>
      </c>
      <c r="G27" s="15">
        <f>SUM(G12:G26)</f>
        <v>17107740.810000002</v>
      </c>
      <c r="H27" s="15">
        <f>SUM(H12:H26)</f>
        <v>6971425.520000001</v>
      </c>
      <c r="I27" s="15">
        <f>SUM(I12:I26)</f>
        <v>2249439.4499999997</v>
      </c>
      <c r="J27" s="9"/>
    </row>
    <row r="28" spans="2:10" ht="26.25" hidden="1" outlineLevel="2">
      <c r="B28" s="11" t="s">
        <v>37</v>
      </c>
      <c r="C28" s="12"/>
      <c r="D28" s="12"/>
      <c r="E28" s="12">
        <v>152678.56</v>
      </c>
      <c r="F28" s="12"/>
      <c r="G28" s="12"/>
      <c r="H28" s="12"/>
      <c r="I28" s="12"/>
      <c r="J28" s="9"/>
    </row>
    <row r="29" spans="2:10" ht="26.25" hidden="1" outlineLevel="2">
      <c r="B29" s="11" t="s">
        <v>82</v>
      </c>
      <c r="C29" s="12">
        <v>5802209.42</v>
      </c>
      <c r="D29" s="12">
        <v>3998220.0700000003</v>
      </c>
      <c r="E29" s="12">
        <v>4419203.960000001</v>
      </c>
      <c r="F29" s="12">
        <v>2547469.31</v>
      </c>
      <c r="G29" s="12">
        <v>3136271.5300000003</v>
      </c>
      <c r="H29" s="12">
        <v>1022536.8500000001</v>
      </c>
      <c r="I29" s="12">
        <v>347886.94999999995</v>
      </c>
      <c r="J29" s="9"/>
    </row>
    <row r="30" spans="2:10" ht="26.25" hidden="1" outlineLevel="2">
      <c r="B30" s="11" t="s">
        <v>99</v>
      </c>
      <c r="C30" s="12">
        <v>25090.929999999997</v>
      </c>
      <c r="D30" s="12"/>
      <c r="E30" s="12"/>
      <c r="F30" s="12"/>
      <c r="G30" s="12"/>
      <c r="H30" s="12"/>
      <c r="I30" s="12"/>
      <c r="J30" s="9"/>
    </row>
    <row r="31" spans="2:10" ht="26.25" hidden="1" outlineLevel="2">
      <c r="B31" s="11" t="s">
        <v>39</v>
      </c>
      <c r="C31" s="12"/>
      <c r="D31" s="12">
        <v>1313468.34</v>
      </c>
      <c r="E31" s="12">
        <v>603339.85</v>
      </c>
      <c r="F31" s="12">
        <v>8365.51</v>
      </c>
      <c r="G31" s="12"/>
      <c r="H31" s="12"/>
      <c r="I31" s="12"/>
      <c r="J31" s="9"/>
    </row>
    <row r="32" spans="2:10" ht="26.25" hidden="1" outlineLevel="1" collapsed="1">
      <c r="B32" s="14" t="s">
        <v>169</v>
      </c>
      <c r="C32" s="15">
        <f>SUM(C28:C31)</f>
        <v>5827300.35</v>
      </c>
      <c r="D32" s="15">
        <f>SUM(D28:D31)</f>
        <v>5311688.41</v>
      </c>
      <c r="E32" s="15">
        <f>SUM(E28:E31)</f>
        <v>5175222.37</v>
      </c>
      <c r="F32" s="15">
        <f>SUM(F28:F31)</f>
        <v>2555834.82</v>
      </c>
      <c r="G32" s="15">
        <f>SUM(G28:G31)</f>
        <v>3136271.5300000003</v>
      </c>
      <c r="H32" s="15">
        <f>SUM(H28:H31)</f>
        <v>1022536.8500000001</v>
      </c>
      <c r="I32" s="15">
        <f>SUM(I28:I31)</f>
        <v>347886.94999999995</v>
      </c>
      <c r="J32" s="9"/>
    </row>
    <row r="33" spans="2:10" ht="26.25" hidden="1" outlineLevel="2">
      <c r="B33" s="11" t="s">
        <v>136</v>
      </c>
      <c r="C33" s="12">
        <v>175756.3</v>
      </c>
      <c r="D33" s="12"/>
      <c r="E33" s="12"/>
      <c r="F33" s="12"/>
      <c r="G33" s="12"/>
      <c r="H33" s="12"/>
      <c r="I33" s="12"/>
      <c r="J33" s="9"/>
    </row>
    <row r="34" spans="2:10" ht="26.25" hidden="1" outlineLevel="2">
      <c r="B34" s="11" t="s">
        <v>132</v>
      </c>
      <c r="C34" s="12">
        <v>200211.16999999998</v>
      </c>
      <c r="D34" s="12">
        <v>452770.39</v>
      </c>
      <c r="E34" s="12"/>
      <c r="F34" s="12"/>
      <c r="G34" s="12"/>
      <c r="H34" s="12"/>
      <c r="I34" s="12"/>
      <c r="J34" s="9"/>
    </row>
    <row r="35" spans="2:10" ht="26.25" hidden="1" outlineLevel="2">
      <c r="B35" s="11" t="s">
        <v>6</v>
      </c>
      <c r="C35" s="12"/>
      <c r="D35" s="12">
        <v>432756.5200000001</v>
      </c>
      <c r="E35" s="12">
        <v>38720</v>
      </c>
      <c r="F35" s="12"/>
      <c r="G35" s="12"/>
      <c r="H35" s="12"/>
      <c r="I35" s="12"/>
      <c r="J35" s="9"/>
    </row>
    <row r="36" spans="2:10" ht="26.25" hidden="1" outlineLevel="1" collapsed="1">
      <c r="B36" s="14" t="s">
        <v>161</v>
      </c>
      <c r="C36" s="15">
        <f>SUM(C33:C35)</f>
        <v>375967.47</v>
      </c>
      <c r="D36" s="15">
        <f>SUM(D33:D35)</f>
        <v>885526.9100000001</v>
      </c>
      <c r="E36" s="15">
        <f>SUM(E33:E35)</f>
        <v>38720</v>
      </c>
      <c r="F36" s="15">
        <f>SUM(F33:F35)</f>
        <v>0</v>
      </c>
      <c r="G36" s="15">
        <f>SUM(G33:G35)</f>
        <v>0</v>
      </c>
      <c r="H36" s="15">
        <f>SUM(H33:H35)</f>
        <v>0</v>
      </c>
      <c r="I36" s="15">
        <f>SUM(I33:I35)</f>
        <v>0</v>
      </c>
      <c r="J36" s="9"/>
    </row>
    <row r="37" spans="2:10" ht="26.25" hidden="1" outlineLevel="2">
      <c r="B37" s="11" t="s">
        <v>147</v>
      </c>
      <c r="C37" s="12"/>
      <c r="D37" s="12"/>
      <c r="E37" s="12">
        <v>2259.86</v>
      </c>
      <c r="F37" s="12"/>
      <c r="G37" s="12"/>
      <c r="H37" s="12"/>
      <c r="I37" s="12"/>
      <c r="J37" s="9"/>
    </row>
    <row r="38" spans="2:10" ht="26.25" hidden="1" outlineLevel="2">
      <c r="B38" s="11" t="s">
        <v>145</v>
      </c>
      <c r="C38" s="12"/>
      <c r="D38" s="12"/>
      <c r="E38" s="12">
        <v>76504.18</v>
      </c>
      <c r="F38" s="12"/>
      <c r="G38" s="12"/>
      <c r="H38" s="12"/>
      <c r="I38" s="12"/>
      <c r="J38" s="9"/>
    </row>
    <row r="39" spans="2:10" ht="26.25" hidden="1" outlineLevel="2">
      <c r="B39" s="11" t="s">
        <v>141</v>
      </c>
      <c r="C39" s="12"/>
      <c r="D39" s="12">
        <v>879.04</v>
      </c>
      <c r="E39" s="12"/>
      <c r="F39" s="12"/>
      <c r="G39" s="12"/>
      <c r="H39" s="12"/>
      <c r="I39" s="12"/>
      <c r="J39" s="9"/>
    </row>
    <row r="40" spans="2:10" ht="26.25" hidden="1" outlineLevel="2">
      <c r="B40" s="11" t="s">
        <v>58</v>
      </c>
      <c r="C40" s="12"/>
      <c r="D40" s="12"/>
      <c r="E40" s="12">
        <v>80860.69</v>
      </c>
      <c r="F40" s="12"/>
      <c r="G40" s="12"/>
      <c r="H40" s="12"/>
      <c r="I40" s="12"/>
      <c r="J40" s="9"/>
    </row>
    <row r="41" spans="2:10" ht="26.25" hidden="1" outlineLevel="1" collapsed="1">
      <c r="B41" s="14" t="s">
        <v>160</v>
      </c>
      <c r="C41" s="15">
        <f>SUM(C37:C40)</f>
        <v>0</v>
      </c>
      <c r="D41" s="15">
        <f>SUM(D37:D40)</f>
        <v>879.04</v>
      </c>
      <c r="E41" s="15">
        <f>SUM(E37:E40)</f>
        <v>159624.72999999998</v>
      </c>
      <c r="F41" s="15">
        <f>SUM(F37:F40)</f>
        <v>0</v>
      </c>
      <c r="G41" s="15">
        <f>SUM(G37:G40)</f>
        <v>0</v>
      </c>
      <c r="H41" s="15">
        <f>SUM(H37:H40)</f>
        <v>0</v>
      </c>
      <c r="I41" s="15">
        <f>SUM(I37:I40)</f>
        <v>0</v>
      </c>
      <c r="J41" s="9"/>
    </row>
    <row r="42" spans="2:10" ht="26.25" hidden="1" outlineLevel="2">
      <c r="B42" s="11" t="s">
        <v>133</v>
      </c>
      <c r="C42" s="12"/>
      <c r="D42" s="12">
        <v>293242.06</v>
      </c>
      <c r="E42" s="12"/>
      <c r="F42" s="12"/>
      <c r="G42" s="12"/>
      <c r="H42" s="12"/>
      <c r="I42" s="12"/>
      <c r="J42" s="9"/>
    </row>
    <row r="43" spans="2:10" ht="26.25" hidden="1" outlineLevel="2">
      <c r="B43" s="11" t="s">
        <v>11</v>
      </c>
      <c r="C43" s="12"/>
      <c r="D43" s="12">
        <v>305529.24</v>
      </c>
      <c r="E43" s="12"/>
      <c r="F43" s="12"/>
      <c r="G43" s="12"/>
      <c r="H43" s="12"/>
      <c r="I43" s="12">
        <v>31388.47</v>
      </c>
      <c r="J43" s="9"/>
    </row>
    <row r="44" spans="2:10" ht="26.25" hidden="1" outlineLevel="2">
      <c r="B44" s="11" t="s">
        <v>34</v>
      </c>
      <c r="C44" s="12"/>
      <c r="D44" s="12">
        <v>197157.89</v>
      </c>
      <c r="E44" s="12"/>
      <c r="F44" s="12"/>
      <c r="G44" s="12"/>
      <c r="H44" s="12"/>
      <c r="I44" s="12"/>
      <c r="J44" s="9"/>
    </row>
    <row r="45" spans="2:10" ht="26.25" hidden="1" outlineLevel="1" collapsed="1">
      <c r="B45" s="14" t="s">
        <v>162</v>
      </c>
      <c r="C45" s="15">
        <f>SUM(C42:C44)</f>
        <v>0</v>
      </c>
      <c r="D45" s="15">
        <f>SUM(D42:D44)</f>
        <v>795929.1900000001</v>
      </c>
      <c r="E45" s="15">
        <f>SUM(E42:E44)</f>
        <v>0</v>
      </c>
      <c r="F45" s="15">
        <f>SUM(F42:F44)</f>
        <v>0</v>
      </c>
      <c r="G45" s="15">
        <f>SUM(G42:G44)</f>
        <v>0</v>
      </c>
      <c r="H45" s="15">
        <f>SUM(H42:H44)</f>
        <v>0</v>
      </c>
      <c r="I45" s="15">
        <f>SUM(I42:I44)</f>
        <v>31388.47</v>
      </c>
      <c r="J45" s="9"/>
    </row>
    <row r="46" spans="2:10" ht="26.25" hidden="1" outlineLevel="2">
      <c r="B46" s="11" t="s">
        <v>87</v>
      </c>
      <c r="C46" s="12"/>
      <c r="D46" s="12">
        <v>1690942.77</v>
      </c>
      <c r="E46" s="12"/>
      <c r="F46" s="12">
        <v>420602.98000000004</v>
      </c>
      <c r="G46" s="12"/>
      <c r="H46" s="12"/>
      <c r="I46" s="12"/>
      <c r="J46" s="9"/>
    </row>
    <row r="47" spans="2:10" ht="26.25" hidden="1" outlineLevel="2">
      <c r="B47" s="11" t="s">
        <v>78</v>
      </c>
      <c r="C47" s="12">
        <v>1154264.34</v>
      </c>
      <c r="D47" s="12"/>
      <c r="E47" s="12"/>
      <c r="F47" s="12"/>
      <c r="G47" s="12"/>
      <c r="H47" s="12">
        <v>303517.45999999996</v>
      </c>
      <c r="I47" s="12">
        <v>140025.53000000003</v>
      </c>
      <c r="J47" s="9"/>
    </row>
    <row r="48" spans="2:10" ht="26.25" hidden="1" outlineLevel="2">
      <c r="B48" s="11" t="s">
        <v>35</v>
      </c>
      <c r="C48" s="12"/>
      <c r="D48" s="12"/>
      <c r="E48" s="12"/>
      <c r="F48" s="12">
        <v>923321.8999999999</v>
      </c>
      <c r="G48" s="12"/>
      <c r="H48" s="12"/>
      <c r="I48" s="12"/>
      <c r="J48" s="9"/>
    </row>
    <row r="49" spans="2:10" ht="26.25" hidden="1" outlineLevel="1" collapsed="1">
      <c r="B49" s="14" t="s">
        <v>163</v>
      </c>
      <c r="C49" s="15">
        <f>SUM(C46:C48)</f>
        <v>1154264.34</v>
      </c>
      <c r="D49" s="15">
        <f>SUM(D46:D48)</f>
        <v>1690942.77</v>
      </c>
      <c r="E49" s="15">
        <f>SUM(E46:E48)</f>
        <v>0</v>
      </c>
      <c r="F49" s="15">
        <f>SUM(F46:F48)</f>
        <v>1343924.88</v>
      </c>
      <c r="G49" s="15">
        <f>SUM(G46:G48)</f>
        <v>0</v>
      </c>
      <c r="H49" s="15">
        <f>SUM(H46:H48)</f>
        <v>303517.45999999996</v>
      </c>
      <c r="I49" s="15">
        <f>SUM(I46:I48)</f>
        <v>140025.53000000003</v>
      </c>
      <c r="J49" s="9"/>
    </row>
    <row r="50" spans="2:10" ht="26.25" hidden="1" outlineLevel="1">
      <c r="B50" s="16"/>
      <c r="C50" s="17"/>
      <c r="D50" s="17"/>
      <c r="E50" s="17"/>
      <c r="F50" s="17"/>
      <c r="G50" s="17"/>
      <c r="H50" s="17"/>
      <c r="I50" s="17"/>
      <c r="J50" s="9"/>
    </row>
    <row r="51" spans="2:11" s="3" customFormat="1" ht="27" collapsed="1" thickBot="1">
      <c r="B51" s="18" t="s">
        <v>171</v>
      </c>
      <c r="C51" s="19">
        <f>SUM(C49,C45,C41,C36,C32,C27,C11,C8)</f>
        <v>47099378.14999999</v>
      </c>
      <c r="D51" s="19">
        <f>SUM(D49,D45,D41,D36,D32,D27,D11,D8)</f>
        <v>38749348.49</v>
      </c>
      <c r="E51" s="19">
        <f>SUM(E49,E45,E41,E36,E32,E27,E11,E8)</f>
        <v>38704425.67000001</v>
      </c>
      <c r="F51" s="19">
        <f>SUM(F49,F45,F41,F36,F32,F27,F11,F8)</f>
        <v>24544308.87</v>
      </c>
      <c r="G51" s="19">
        <f>SUM(G49,G45,G41,G36,G32,G27,G11,G8)</f>
        <v>22285287.080000002</v>
      </c>
      <c r="H51" s="19">
        <f>SUM(H49,H45,H41,H36,H32,H27,H11,H8)</f>
        <v>8297479.830000002</v>
      </c>
      <c r="I51" s="19">
        <f>SUM(I49,I45,I41,I36,I32,I27,I11,I8)</f>
        <v>2769087.3599999994</v>
      </c>
      <c r="J51" s="19">
        <f>SUM(C51:I51)</f>
        <v>182449315.45000005</v>
      </c>
      <c r="K51" s="20">
        <f>J51/$J$176</f>
        <v>0.8212529037493226</v>
      </c>
    </row>
    <row r="52" spans="2:10" ht="26.25" hidden="1" outlineLevel="1">
      <c r="B52" s="16"/>
      <c r="C52" s="17"/>
      <c r="D52" s="17"/>
      <c r="E52" s="17"/>
      <c r="F52" s="17"/>
      <c r="G52" s="17"/>
      <c r="H52" s="17"/>
      <c r="I52" s="17"/>
      <c r="J52" s="9"/>
    </row>
    <row r="53" spans="2:10" ht="26.25" hidden="1" outlineLevel="2">
      <c r="B53" s="11" t="s">
        <v>105</v>
      </c>
      <c r="C53" s="12"/>
      <c r="D53" s="12"/>
      <c r="E53" s="12"/>
      <c r="F53" s="12">
        <v>5415.58</v>
      </c>
      <c r="G53" s="12"/>
      <c r="H53" s="12"/>
      <c r="I53" s="12"/>
      <c r="J53" s="9"/>
    </row>
    <row r="54" spans="2:10" ht="26.25" hidden="1" outlineLevel="2">
      <c r="B54" s="11" t="s">
        <v>140</v>
      </c>
      <c r="C54" s="12"/>
      <c r="D54" s="12">
        <v>3960</v>
      </c>
      <c r="E54" s="12"/>
      <c r="F54" s="12"/>
      <c r="G54" s="12"/>
      <c r="H54" s="12"/>
      <c r="I54" s="12"/>
      <c r="J54" s="9"/>
    </row>
    <row r="55" spans="2:10" ht="26.25" hidden="1" outlineLevel="2">
      <c r="B55" s="11" t="s">
        <v>114</v>
      </c>
      <c r="C55" s="12"/>
      <c r="D55" s="12"/>
      <c r="E55" s="12"/>
      <c r="F55" s="12"/>
      <c r="G55" s="12">
        <v>139758.37999999998</v>
      </c>
      <c r="H55" s="12"/>
      <c r="I55" s="12"/>
      <c r="J55" s="9"/>
    </row>
    <row r="56" spans="2:10" ht="26.25" hidden="1" outlineLevel="2">
      <c r="B56" s="11" t="s">
        <v>109</v>
      </c>
      <c r="C56" s="12"/>
      <c r="D56" s="12">
        <v>129092.52999999998</v>
      </c>
      <c r="E56" s="12"/>
      <c r="F56" s="12"/>
      <c r="G56" s="12"/>
      <c r="H56" s="12"/>
      <c r="I56" s="12"/>
      <c r="J56" s="9"/>
    </row>
    <row r="57" spans="2:10" ht="26.25" hidden="1" outlineLevel="1" collapsed="1">
      <c r="B57" s="14" t="s">
        <v>149</v>
      </c>
      <c r="C57" s="15">
        <f>SUM(C53:C56)</f>
        <v>0</v>
      </c>
      <c r="D57" s="15">
        <f>SUM(D53:D56)</f>
        <v>133052.52999999997</v>
      </c>
      <c r="E57" s="15">
        <f>SUM(E53:E56)</f>
        <v>0</v>
      </c>
      <c r="F57" s="15">
        <f>SUM(F53:F56)</f>
        <v>5415.58</v>
      </c>
      <c r="G57" s="15">
        <f>SUM(G53:G56)</f>
        <v>139758.37999999998</v>
      </c>
      <c r="H57" s="15">
        <f>SUM(H53:H56)</f>
        <v>0</v>
      </c>
      <c r="I57" s="15">
        <f>SUM(I53:I56)</f>
        <v>0</v>
      </c>
      <c r="J57" s="9"/>
    </row>
    <row r="58" spans="2:10" ht="26.25" hidden="1" outlineLevel="2">
      <c r="B58" s="11" t="s">
        <v>107</v>
      </c>
      <c r="C58" s="12"/>
      <c r="D58" s="12"/>
      <c r="E58" s="12"/>
      <c r="F58" s="12">
        <v>401.19</v>
      </c>
      <c r="G58" s="12"/>
      <c r="H58" s="12"/>
      <c r="I58" s="12"/>
      <c r="J58" s="9"/>
    </row>
    <row r="59" spans="2:10" ht="26.25" hidden="1" outlineLevel="1" collapsed="1">
      <c r="B59" s="14" t="s">
        <v>151</v>
      </c>
      <c r="C59" s="15">
        <f>SUM(C58)</f>
        <v>0</v>
      </c>
      <c r="D59" s="15">
        <f>SUM(D58)</f>
        <v>0</v>
      </c>
      <c r="E59" s="15">
        <f>SUM(E58)</f>
        <v>0</v>
      </c>
      <c r="F59" s="15">
        <f>SUM(F58)</f>
        <v>401.19</v>
      </c>
      <c r="G59" s="15">
        <f>SUM(G58)</f>
        <v>0</v>
      </c>
      <c r="H59" s="15">
        <f>SUM(H58)</f>
        <v>0</v>
      </c>
      <c r="I59" s="15">
        <f>SUM(I58)</f>
        <v>0</v>
      </c>
      <c r="J59" s="9"/>
    </row>
    <row r="60" spans="2:10" ht="26.25" hidden="1" outlineLevel="2">
      <c r="B60" s="11" t="s">
        <v>14</v>
      </c>
      <c r="C60" s="12">
        <v>215391.43999999994</v>
      </c>
      <c r="D60" s="12">
        <v>121656.03</v>
      </c>
      <c r="E60" s="12">
        <v>74974.76000000001</v>
      </c>
      <c r="F60" s="12">
        <v>234798.52999999997</v>
      </c>
      <c r="G60" s="12">
        <v>151945.56000000003</v>
      </c>
      <c r="H60" s="12">
        <v>52259.119999999995</v>
      </c>
      <c r="I60" s="12">
        <v>44117.64</v>
      </c>
      <c r="J60" s="9"/>
    </row>
    <row r="61" spans="2:10" ht="26.25" hidden="1" outlineLevel="2">
      <c r="B61" s="11" t="s">
        <v>143</v>
      </c>
      <c r="C61" s="12">
        <v>6157.75</v>
      </c>
      <c r="D61" s="12"/>
      <c r="E61" s="12"/>
      <c r="F61" s="12"/>
      <c r="G61" s="12"/>
      <c r="H61" s="12"/>
      <c r="I61" s="12"/>
      <c r="J61" s="9"/>
    </row>
    <row r="62" spans="2:10" ht="26.25" hidden="1" outlineLevel="2">
      <c r="B62" s="11" t="s">
        <v>64</v>
      </c>
      <c r="C62" s="12">
        <v>1446.3999999999999</v>
      </c>
      <c r="D62" s="12"/>
      <c r="E62" s="12"/>
      <c r="F62" s="12">
        <v>2907</v>
      </c>
      <c r="G62" s="12">
        <v>3620</v>
      </c>
      <c r="H62" s="12"/>
      <c r="I62" s="12"/>
      <c r="J62" s="9"/>
    </row>
    <row r="63" spans="2:10" ht="26.25" hidden="1" outlineLevel="2">
      <c r="B63" s="11" t="s">
        <v>73</v>
      </c>
      <c r="C63" s="12"/>
      <c r="D63" s="12"/>
      <c r="E63" s="12"/>
      <c r="F63" s="12">
        <v>302.8</v>
      </c>
      <c r="G63" s="12"/>
      <c r="H63" s="12"/>
      <c r="I63" s="12"/>
      <c r="J63" s="9"/>
    </row>
    <row r="64" spans="2:10" ht="26.25" hidden="1" outlineLevel="2">
      <c r="B64" s="11" t="s">
        <v>31</v>
      </c>
      <c r="C64" s="12">
        <v>30997.880000000005</v>
      </c>
      <c r="D64" s="12">
        <v>48942.90000000001</v>
      </c>
      <c r="E64" s="12">
        <v>36358.86</v>
      </c>
      <c r="F64" s="12">
        <v>19527.26</v>
      </c>
      <c r="G64" s="12">
        <v>65964.44</v>
      </c>
      <c r="H64" s="12">
        <v>17415.4</v>
      </c>
      <c r="I64" s="12"/>
      <c r="J64" s="9"/>
    </row>
    <row r="65" spans="2:10" ht="26.25" hidden="1" outlineLevel="2">
      <c r="B65" s="11" t="s">
        <v>97</v>
      </c>
      <c r="C65" s="12"/>
      <c r="D65" s="12"/>
      <c r="E65" s="12"/>
      <c r="F65" s="12">
        <v>3785</v>
      </c>
      <c r="G65" s="12"/>
      <c r="H65" s="12"/>
      <c r="I65" s="12">
        <v>2257.32</v>
      </c>
      <c r="J65" s="9"/>
    </row>
    <row r="66" spans="2:10" ht="26.25" hidden="1" outlineLevel="2">
      <c r="B66" s="11" t="s">
        <v>47</v>
      </c>
      <c r="C66" s="12">
        <v>81073.97</v>
      </c>
      <c r="D66" s="12">
        <v>186354.04</v>
      </c>
      <c r="E66" s="12">
        <v>65805.64</v>
      </c>
      <c r="F66" s="12">
        <v>71859</v>
      </c>
      <c r="G66" s="12">
        <v>170131.55</v>
      </c>
      <c r="H66" s="12">
        <v>20822.61</v>
      </c>
      <c r="I66" s="12">
        <v>1930</v>
      </c>
      <c r="J66" s="9"/>
    </row>
    <row r="67" spans="2:10" ht="26.25" hidden="1" outlineLevel="2">
      <c r="B67" s="11" t="s">
        <v>72</v>
      </c>
      <c r="C67" s="12">
        <v>2582.6</v>
      </c>
      <c r="D67" s="12">
        <v>448230</v>
      </c>
      <c r="E67" s="12">
        <v>6174.7</v>
      </c>
      <c r="F67" s="12">
        <v>68964.3</v>
      </c>
      <c r="G67" s="12"/>
      <c r="H67" s="12">
        <v>4568.299999999999</v>
      </c>
      <c r="I67" s="12"/>
      <c r="J67" s="9"/>
    </row>
    <row r="68" spans="2:10" ht="26.25" hidden="1" outlineLevel="2">
      <c r="B68" s="11" t="s">
        <v>49</v>
      </c>
      <c r="C68" s="12">
        <v>175</v>
      </c>
      <c r="D68" s="12"/>
      <c r="E68" s="12"/>
      <c r="F68" s="12"/>
      <c r="G68" s="12"/>
      <c r="H68" s="12"/>
      <c r="I68" s="12"/>
      <c r="J68" s="9"/>
    </row>
    <row r="69" spans="2:10" ht="26.25" hidden="1" outlineLevel="2">
      <c r="B69" s="11" t="s">
        <v>30</v>
      </c>
      <c r="C69" s="12">
        <v>1244.5700000000002</v>
      </c>
      <c r="D69" s="12">
        <v>6090.049999999999</v>
      </c>
      <c r="E69" s="12">
        <v>170.64</v>
      </c>
      <c r="F69" s="12">
        <v>11976.720000000001</v>
      </c>
      <c r="G69" s="12">
        <v>560</v>
      </c>
      <c r="H69" s="12"/>
      <c r="I69" s="12">
        <v>2650.4700000000003</v>
      </c>
      <c r="J69" s="9"/>
    </row>
    <row r="70" spans="2:10" ht="26.25" hidden="1" outlineLevel="2">
      <c r="B70" s="11" t="s">
        <v>48</v>
      </c>
      <c r="C70" s="12">
        <v>72321.94</v>
      </c>
      <c r="D70" s="12"/>
      <c r="E70" s="12">
        <v>78828.39</v>
      </c>
      <c r="F70" s="12">
        <v>38750.04</v>
      </c>
      <c r="G70" s="12">
        <v>825.15</v>
      </c>
      <c r="H70" s="12">
        <v>20415.47</v>
      </c>
      <c r="I70" s="12">
        <v>1989.3400000000001</v>
      </c>
      <c r="J70" s="9"/>
    </row>
    <row r="71" spans="2:10" ht="26.25" hidden="1" outlineLevel="2">
      <c r="B71" s="11" t="s">
        <v>85</v>
      </c>
      <c r="C71" s="12"/>
      <c r="D71" s="12"/>
      <c r="E71" s="12">
        <v>7041.4</v>
      </c>
      <c r="F71" s="12"/>
      <c r="G71" s="12">
        <v>230.4</v>
      </c>
      <c r="H71" s="12"/>
      <c r="I71" s="12"/>
      <c r="J71" s="9"/>
    </row>
    <row r="72" spans="2:10" ht="26.25" hidden="1" outlineLevel="2">
      <c r="B72" s="11" t="s">
        <v>60</v>
      </c>
      <c r="C72" s="12">
        <v>42599.92</v>
      </c>
      <c r="D72" s="12"/>
      <c r="E72" s="12">
        <v>3636.9</v>
      </c>
      <c r="F72" s="12">
        <v>4507.72</v>
      </c>
      <c r="G72" s="12"/>
      <c r="H72" s="12">
        <v>20137.16</v>
      </c>
      <c r="I72" s="12"/>
      <c r="J72" s="9"/>
    </row>
    <row r="73" spans="2:10" ht="26.25" hidden="1" outlineLevel="2">
      <c r="B73" s="11" t="s">
        <v>59</v>
      </c>
      <c r="C73" s="12"/>
      <c r="D73" s="12">
        <v>4800</v>
      </c>
      <c r="E73" s="12">
        <v>18228.36</v>
      </c>
      <c r="F73" s="12">
        <v>244.8</v>
      </c>
      <c r="G73" s="12">
        <v>7654.719999999999</v>
      </c>
      <c r="H73" s="12"/>
      <c r="I73" s="12"/>
      <c r="J73" s="9"/>
    </row>
    <row r="74" spans="2:10" ht="26.25" hidden="1" outlineLevel="2">
      <c r="B74" s="11" t="s">
        <v>84</v>
      </c>
      <c r="C74" s="12">
        <v>24153.25</v>
      </c>
      <c r="D74" s="12">
        <v>6615</v>
      </c>
      <c r="E74" s="12">
        <v>23853.260000000002</v>
      </c>
      <c r="F74" s="12">
        <v>4759.08</v>
      </c>
      <c r="G74" s="12"/>
      <c r="H74" s="12">
        <v>1821.25</v>
      </c>
      <c r="I74" s="12"/>
      <c r="J74" s="9"/>
    </row>
    <row r="75" spans="2:10" ht="26.25" hidden="1" outlineLevel="2">
      <c r="B75" s="11" t="s">
        <v>20</v>
      </c>
      <c r="C75" s="12">
        <v>4666</v>
      </c>
      <c r="D75" s="12">
        <v>1141.9</v>
      </c>
      <c r="E75" s="12">
        <v>3117.05</v>
      </c>
      <c r="F75" s="12">
        <v>3768</v>
      </c>
      <c r="G75" s="12"/>
      <c r="H75" s="12"/>
      <c r="I75" s="12"/>
      <c r="J75" s="9"/>
    </row>
    <row r="76" spans="2:10" ht="26.25" hidden="1" outlineLevel="2">
      <c r="B76" s="11" t="s">
        <v>96</v>
      </c>
      <c r="C76" s="12">
        <v>10</v>
      </c>
      <c r="D76" s="12">
        <v>1096.1399999999999</v>
      </c>
      <c r="E76" s="12"/>
      <c r="F76" s="12">
        <v>242.10000000000002</v>
      </c>
      <c r="G76" s="12">
        <v>669.06</v>
      </c>
      <c r="H76" s="12"/>
      <c r="I76" s="12"/>
      <c r="J76" s="9"/>
    </row>
    <row r="77" spans="2:10" ht="26.25" hidden="1" outlineLevel="2">
      <c r="B77" s="11" t="s">
        <v>102</v>
      </c>
      <c r="C77" s="12"/>
      <c r="D77" s="12"/>
      <c r="E77" s="12"/>
      <c r="F77" s="12">
        <v>0</v>
      </c>
      <c r="G77" s="12"/>
      <c r="H77" s="12"/>
      <c r="I77" s="12"/>
      <c r="J77" s="9"/>
    </row>
    <row r="78" spans="2:10" ht="26.25" hidden="1" outlineLevel="2">
      <c r="B78" s="11" t="s">
        <v>118</v>
      </c>
      <c r="C78" s="12">
        <v>80.3</v>
      </c>
      <c r="D78" s="12"/>
      <c r="E78" s="12">
        <v>9167.67</v>
      </c>
      <c r="F78" s="12"/>
      <c r="G78" s="12"/>
      <c r="H78" s="12"/>
      <c r="I78" s="12"/>
      <c r="J78" s="9"/>
    </row>
    <row r="79" spans="2:10" ht="26.25" hidden="1" outlineLevel="2">
      <c r="B79" s="11" t="s">
        <v>25</v>
      </c>
      <c r="C79" s="12"/>
      <c r="D79" s="12">
        <v>10387.34</v>
      </c>
      <c r="E79" s="12">
        <v>17280</v>
      </c>
      <c r="F79" s="12"/>
      <c r="G79" s="12"/>
      <c r="H79" s="12">
        <v>35792</v>
      </c>
      <c r="I79" s="12">
        <v>13869</v>
      </c>
      <c r="J79" s="9"/>
    </row>
    <row r="80" spans="2:10" ht="26.25" hidden="1" outlineLevel="2">
      <c r="B80" s="11" t="s">
        <v>62</v>
      </c>
      <c r="C80" s="12">
        <v>53674.7</v>
      </c>
      <c r="D80" s="12"/>
      <c r="E80" s="12"/>
      <c r="F80" s="12"/>
      <c r="G80" s="12"/>
      <c r="H80" s="12"/>
      <c r="I80" s="12"/>
      <c r="J80" s="9"/>
    </row>
    <row r="81" spans="2:10" ht="26.25" hidden="1" outlineLevel="2">
      <c r="B81" s="11" t="s">
        <v>89</v>
      </c>
      <c r="C81" s="12"/>
      <c r="D81" s="12"/>
      <c r="E81" s="12"/>
      <c r="F81" s="12">
        <v>27.7</v>
      </c>
      <c r="G81" s="12"/>
      <c r="H81" s="12">
        <v>199.5</v>
      </c>
      <c r="I81" s="12"/>
      <c r="J81" s="9"/>
    </row>
    <row r="82" spans="2:10" ht="26.25" hidden="1" outlineLevel="2">
      <c r="B82" s="11" t="s">
        <v>80</v>
      </c>
      <c r="C82" s="12">
        <v>110</v>
      </c>
      <c r="D82" s="12"/>
      <c r="E82" s="12">
        <v>115.4</v>
      </c>
      <c r="F82" s="12"/>
      <c r="G82" s="12"/>
      <c r="H82" s="12"/>
      <c r="I82" s="12"/>
      <c r="J82" s="9"/>
    </row>
    <row r="83" spans="2:10" ht="26.25" hidden="1" outlineLevel="2">
      <c r="B83" s="11" t="s">
        <v>100</v>
      </c>
      <c r="C83" s="12">
        <v>28350</v>
      </c>
      <c r="D83" s="12"/>
      <c r="E83" s="12"/>
      <c r="F83" s="12">
        <v>198.96</v>
      </c>
      <c r="G83" s="12"/>
      <c r="H83" s="12"/>
      <c r="I83" s="12"/>
      <c r="J83" s="9"/>
    </row>
    <row r="84" spans="2:10" ht="26.25" hidden="1" outlineLevel="2">
      <c r="B84" s="11" t="s">
        <v>104</v>
      </c>
      <c r="C84" s="12"/>
      <c r="D84" s="12"/>
      <c r="E84" s="12"/>
      <c r="F84" s="12">
        <v>1183</v>
      </c>
      <c r="G84" s="12">
        <v>2260</v>
      </c>
      <c r="H84" s="12">
        <v>701</v>
      </c>
      <c r="I84" s="12">
        <v>1200</v>
      </c>
      <c r="J84" s="9"/>
    </row>
    <row r="85" spans="2:10" ht="26.25" hidden="1" outlineLevel="2">
      <c r="B85" s="11" t="s">
        <v>28</v>
      </c>
      <c r="C85" s="12">
        <v>1018.65</v>
      </c>
      <c r="D85" s="12">
        <v>16651</v>
      </c>
      <c r="E85" s="12"/>
      <c r="F85" s="12">
        <v>1326.2</v>
      </c>
      <c r="G85" s="12">
        <v>17420.239999999998</v>
      </c>
      <c r="H85" s="12">
        <v>1125</v>
      </c>
      <c r="I85" s="12">
        <v>13031.19</v>
      </c>
      <c r="J85" s="9"/>
    </row>
    <row r="86" spans="2:10" ht="26.25" hidden="1" outlineLevel="1" collapsed="1">
      <c r="B86" s="14" t="s">
        <v>150</v>
      </c>
      <c r="C86" s="15">
        <f>SUM(C60:C85)</f>
        <v>566054.3699999999</v>
      </c>
      <c r="D86" s="15">
        <f>SUM(D60:D85)</f>
        <v>851964.4</v>
      </c>
      <c r="E86" s="15">
        <f>SUM(E60:E85)</f>
        <v>344753.0300000001</v>
      </c>
      <c r="F86" s="15">
        <f>SUM(F60:F85)</f>
        <v>469128.20999999996</v>
      </c>
      <c r="G86" s="15">
        <f>SUM(G60:G85)</f>
        <v>421281.12000000005</v>
      </c>
      <c r="H86" s="15">
        <f>SUM(H60:H85)</f>
        <v>175256.81</v>
      </c>
      <c r="I86" s="15">
        <f>SUM(I60:I85)</f>
        <v>81044.96</v>
      </c>
      <c r="J86" s="9"/>
    </row>
    <row r="87" spans="2:10" ht="26.25" hidden="1" outlineLevel="2">
      <c r="B87" s="11" t="s">
        <v>108</v>
      </c>
      <c r="C87" s="12">
        <v>8568</v>
      </c>
      <c r="D87" s="12"/>
      <c r="E87" s="12"/>
      <c r="F87" s="12"/>
      <c r="G87" s="12">
        <v>21006.72</v>
      </c>
      <c r="H87" s="12">
        <v>71500</v>
      </c>
      <c r="I87" s="12"/>
      <c r="J87" s="9"/>
    </row>
    <row r="88" spans="2:10" ht="26.25" hidden="1" outlineLevel="1" collapsed="1">
      <c r="B88" s="14" t="s">
        <v>152</v>
      </c>
      <c r="C88" s="15">
        <f>SUM(C87)</f>
        <v>8568</v>
      </c>
      <c r="D88" s="15">
        <f>SUM(D87)</f>
        <v>0</v>
      </c>
      <c r="E88" s="15">
        <f>SUM(E87)</f>
        <v>0</v>
      </c>
      <c r="F88" s="15">
        <f>SUM(F87)</f>
        <v>0</v>
      </c>
      <c r="G88" s="15">
        <f>SUM(G87)</f>
        <v>21006.72</v>
      </c>
      <c r="H88" s="15">
        <f>SUM(H87)</f>
        <v>71500</v>
      </c>
      <c r="I88" s="15">
        <f>SUM(I87)</f>
        <v>0</v>
      </c>
      <c r="J88" s="9"/>
    </row>
    <row r="89" spans="2:10" ht="26.25" hidden="1" outlineLevel="2">
      <c r="B89" s="11" t="s">
        <v>121</v>
      </c>
      <c r="C89" s="12"/>
      <c r="D89" s="12"/>
      <c r="E89" s="12"/>
      <c r="F89" s="12"/>
      <c r="G89" s="12"/>
      <c r="H89" s="12"/>
      <c r="I89" s="12">
        <v>14195.7</v>
      </c>
      <c r="J89" s="9"/>
    </row>
    <row r="90" spans="2:10" ht="26.25" hidden="1" outlineLevel="2">
      <c r="B90" s="11" t="s">
        <v>122</v>
      </c>
      <c r="C90" s="12"/>
      <c r="D90" s="12"/>
      <c r="E90" s="12"/>
      <c r="F90" s="12"/>
      <c r="G90" s="12"/>
      <c r="H90" s="12"/>
      <c r="I90" s="12">
        <v>22500</v>
      </c>
      <c r="J90" s="9"/>
    </row>
    <row r="91" spans="2:10" ht="26.25" hidden="1" outlineLevel="2">
      <c r="B91" s="11" t="s">
        <v>18</v>
      </c>
      <c r="C91" s="12"/>
      <c r="D91" s="12"/>
      <c r="E91" s="12"/>
      <c r="F91" s="12"/>
      <c r="G91" s="12"/>
      <c r="H91" s="12"/>
      <c r="I91" s="12">
        <v>75370.76999999999</v>
      </c>
      <c r="J91" s="9"/>
    </row>
    <row r="92" spans="2:10" ht="26.25" hidden="1" outlineLevel="2">
      <c r="B92" s="11" t="s">
        <v>123</v>
      </c>
      <c r="C92" s="12"/>
      <c r="D92" s="12"/>
      <c r="E92" s="12"/>
      <c r="F92" s="12"/>
      <c r="G92" s="12"/>
      <c r="H92" s="12">
        <v>2301.6099999999997</v>
      </c>
      <c r="I92" s="12"/>
      <c r="J92" s="9"/>
    </row>
    <row r="93" spans="2:10" ht="26.25" hidden="1" outlineLevel="2">
      <c r="B93" s="11" t="s">
        <v>51</v>
      </c>
      <c r="C93" s="12"/>
      <c r="D93" s="12"/>
      <c r="E93" s="12"/>
      <c r="F93" s="12">
        <v>3.5</v>
      </c>
      <c r="G93" s="12"/>
      <c r="H93" s="12"/>
      <c r="I93" s="12"/>
      <c r="J93" s="9"/>
    </row>
    <row r="94" spans="2:10" ht="26.25" hidden="1" outlineLevel="1" collapsed="1">
      <c r="B94" s="14" t="s">
        <v>153</v>
      </c>
      <c r="C94" s="15">
        <f>SUM(C89:C93)</f>
        <v>0</v>
      </c>
      <c r="D94" s="15">
        <f>SUM(D89:D93)</f>
        <v>0</v>
      </c>
      <c r="E94" s="15">
        <f>SUM(E89:E93)</f>
        <v>0</v>
      </c>
      <c r="F94" s="15">
        <f>SUM(F89:F93)</f>
        <v>3.5</v>
      </c>
      <c r="G94" s="15">
        <f>SUM(G89:G93)</f>
        <v>0</v>
      </c>
      <c r="H94" s="15">
        <f>SUM(H89:H93)</f>
        <v>2301.6099999999997</v>
      </c>
      <c r="I94" s="15">
        <f>SUM(I89:I93)</f>
        <v>112066.46999999999</v>
      </c>
      <c r="J94" s="9"/>
    </row>
    <row r="95" spans="2:10" ht="26.25" hidden="1" outlineLevel="2">
      <c r="B95" s="11" t="s">
        <v>54</v>
      </c>
      <c r="C95" s="12">
        <v>99013.3</v>
      </c>
      <c r="D95" s="12">
        <v>74509.2</v>
      </c>
      <c r="E95" s="12">
        <v>60325.05</v>
      </c>
      <c r="F95" s="12">
        <v>49738.14</v>
      </c>
      <c r="G95" s="12">
        <v>26316</v>
      </c>
      <c r="H95" s="12">
        <v>11043.369999999999</v>
      </c>
      <c r="I95" s="12"/>
      <c r="J95" s="9"/>
    </row>
    <row r="96" spans="2:10" ht="26.25" hidden="1" outlineLevel="2">
      <c r="B96" s="11" t="s">
        <v>68</v>
      </c>
      <c r="C96" s="12">
        <v>13708.75</v>
      </c>
      <c r="D96" s="12"/>
      <c r="E96" s="12">
        <v>75510</v>
      </c>
      <c r="F96" s="12">
        <v>850</v>
      </c>
      <c r="G96" s="12">
        <v>82535.79000000001</v>
      </c>
      <c r="H96" s="12">
        <v>78600</v>
      </c>
      <c r="I96" s="12"/>
      <c r="J96" s="9"/>
    </row>
    <row r="97" spans="2:10" ht="26.25" hidden="1" outlineLevel="2">
      <c r="B97" s="11" t="s">
        <v>69</v>
      </c>
      <c r="C97" s="12"/>
      <c r="D97" s="12"/>
      <c r="E97" s="12"/>
      <c r="F97" s="12"/>
      <c r="G97" s="12">
        <v>95434.39000000001</v>
      </c>
      <c r="H97" s="12"/>
      <c r="I97" s="12"/>
      <c r="J97" s="9"/>
    </row>
    <row r="98" spans="2:10" ht="26.25" hidden="1" outlineLevel="2">
      <c r="B98" s="11" t="s">
        <v>77</v>
      </c>
      <c r="C98" s="12">
        <v>420037.9799999998</v>
      </c>
      <c r="D98" s="12"/>
      <c r="E98" s="12"/>
      <c r="F98" s="12"/>
      <c r="G98" s="12">
        <v>147083.75</v>
      </c>
      <c r="H98" s="12"/>
      <c r="I98" s="12"/>
      <c r="J98" s="9"/>
    </row>
    <row r="99" spans="2:10" ht="26.25" hidden="1" outlineLevel="2">
      <c r="B99" s="11" t="s">
        <v>44</v>
      </c>
      <c r="C99" s="12">
        <v>389700.51999999996</v>
      </c>
      <c r="D99" s="12">
        <v>112210.97</v>
      </c>
      <c r="E99" s="12">
        <v>2255230.32</v>
      </c>
      <c r="F99" s="12">
        <v>80426.85999999999</v>
      </c>
      <c r="G99" s="12">
        <v>60500</v>
      </c>
      <c r="H99" s="12"/>
      <c r="I99" s="12"/>
      <c r="J99" s="9"/>
    </row>
    <row r="100" spans="2:10" ht="26.25" hidden="1" outlineLevel="2">
      <c r="B100" s="11" t="s">
        <v>38</v>
      </c>
      <c r="C100" s="12">
        <v>863965.7200000001</v>
      </c>
      <c r="D100" s="12">
        <v>29562.44</v>
      </c>
      <c r="E100" s="12"/>
      <c r="F100" s="12"/>
      <c r="G100" s="12"/>
      <c r="H100" s="12"/>
      <c r="I100" s="12"/>
      <c r="J100" s="9"/>
    </row>
    <row r="101" spans="2:10" ht="26.25" hidden="1" outlineLevel="2">
      <c r="B101" s="11" t="s">
        <v>57</v>
      </c>
      <c r="C101" s="12">
        <v>137775.29999999996</v>
      </c>
      <c r="D101" s="12">
        <v>71000</v>
      </c>
      <c r="E101" s="12">
        <v>222505</v>
      </c>
      <c r="F101" s="12">
        <v>2685</v>
      </c>
      <c r="G101" s="12"/>
      <c r="H101" s="12">
        <v>9030.159999999998</v>
      </c>
      <c r="I101" s="12"/>
      <c r="J101" s="9"/>
    </row>
    <row r="102" spans="2:10" ht="26.25" hidden="1" outlineLevel="2">
      <c r="B102" s="11" t="s">
        <v>16</v>
      </c>
      <c r="C102" s="12">
        <v>117254.56999999999</v>
      </c>
      <c r="D102" s="12">
        <v>12605.609999999999</v>
      </c>
      <c r="E102" s="12">
        <v>68065</v>
      </c>
      <c r="F102" s="12">
        <v>41433.96000000001</v>
      </c>
      <c r="G102" s="12">
        <v>44247.2</v>
      </c>
      <c r="H102" s="12">
        <v>5581</v>
      </c>
      <c r="I102" s="12"/>
      <c r="J102" s="9"/>
    </row>
    <row r="103" spans="2:10" ht="26.25" hidden="1" outlineLevel="2">
      <c r="B103" s="11" t="s">
        <v>15</v>
      </c>
      <c r="C103" s="12"/>
      <c r="D103" s="12">
        <v>16728.800000000003</v>
      </c>
      <c r="E103" s="12">
        <v>24451</v>
      </c>
      <c r="F103" s="12">
        <v>283032.30000000005</v>
      </c>
      <c r="G103" s="12">
        <v>11460</v>
      </c>
      <c r="H103" s="12">
        <v>21360</v>
      </c>
      <c r="I103" s="12">
        <v>6200</v>
      </c>
      <c r="J103" s="9"/>
    </row>
    <row r="104" spans="2:10" ht="26.25" hidden="1" outlineLevel="2">
      <c r="B104" s="11" t="s">
        <v>42</v>
      </c>
      <c r="C104" s="12">
        <v>660</v>
      </c>
      <c r="D104" s="12">
        <v>47802.729999999996</v>
      </c>
      <c r="E104" s="12">
        <v>143731.5</v>
      </c>
      <c r="F104" s="12">
        <v>7278</v>
      </c>
      <c r="G104" s="12">
        <v>3593.04</v>
      </c>
      <c r="H104" s="12"/>
      <c r="I104" s="12"/>
      <c r="J104" s="9"/>
    </row>
    <row r="105" spans="2:10" ht="26.25" hidden="1" outlineLevel="2">
      <c r="B105" s="11" t="s">
        <v>117</v>
      </c>
      <c r="C105" s="12"/>
      <c r="D105" s="12">
        <v>5606</v>
      </c>
      <c r="E105" s="12"/>
      <c r="F105" s="12"/>
      <c r="G105" s="12"/>
      <c r="H105" s="12"/>
      <c r="I105" s="12"/>
      <c r="J105" s="9"/>
    </row>
    <row r="106" spans="2:10" ht="26.25" hidden="1" outlineLevel="2">
      <c r="B106" s="11" t="s">
        <v>46</v>
      </c>
      <c r="C106" s="12">
        <v>61260.40000000003</v>
      </c>
      <c r="D106" s="12"/>
      <c r="E106" s="12"/>
      <c r="F106" s="12">
        <v>5820</v>
      </c>
      <c r="G106" s="12"/>
      <c r="H106" s="12"/>
      <c r="I106" s="12"/>
      <c r="J106" s="9"/>
    </row>
    <row r="107" spans="2:10" ht="26.25" hidden="1" outlineLevel="2">
      <c r="B107" s="11" t="s">
        <v>111</v>
      </c>
      <c r="C107" s="12"/>
      <c r="D107" s="12"/>
      <c r="E107" s="12">
        <v>407.49</v>
      </c>
      <c r="F107" s="12"/>
      <c r="G107" s="12"/>
      <c r="H107" s="12"/>
      <c r="I107" s="12"/>
      <c r="J107" s="9"/>
    </row>
    <row r="108" spans="2:10" ht="26.25" hidden="1" outlineLevel="2">
      <c r="B108" s="11" t="s">
        <v>21</v>
      </c>
      <c r="C108" s="12"/>
      <c r="D108" s="12"/>
      <c r="E108" s="12">
        <v>808613.86</v>
      </c>
      <c r="F108" s="12"/>
      <c r="G108" s="12"/>
      <c r="H108" s="12">
        <v>558958.54</v>
      </c>
      <c r="I108" s="12"/>
      <c r="J108" s="9"/>
    </row>
    <row r="109" spans="2:10" ht="26.25" hidden="1" outlineLevel="2">
      <c r="B109" s="11" t="s">
        <v>110</v>
      </c>
      <c r="C109" s="12"/>
      <c r="D109" s="12"/>
      <c r="E109" s="12"/>
      <c r="F109" s="12"/>
      <c r="G109" s="12">
        <v>1033149.7000000001</v>
      </c>
      <c r="H109" s="12"/>
      <c r="I109" s="12"/>
      <c r="J109" s="9"/>
    </row>
    <row r="110" spans="2:10" ht="26.25" hidden="1" outlineLevel="2">
      <c r="B110" s="11" t="s">
        <v>33</v>
      </c>
      <c r="C110" s="12"/>
      <c r="D110" s="12">
        <v>186250.44</v>
      </c>
      <c r="E110" s="12"/>
      <c r="F110" s="12">
        <v>119650.57999999999</v>
      </c>
      <c r="G110" s="12">
        <v>107794.53</v>
      </c>
      <c r="H110" s="12">
        <v>32876.22</v>
      </c>
      <c r="I110" s="12">
        <v>6832.240000000001</v>
      </c>
      <c r="J110" s="9"/>
    </row>
    <row r="111" spans="2:10" ht="26.25" hidden="1" outlineLevel="2">
      <c r="B111" s="11" t="s">
        <v>27</v>
      </c>
      <c r="C111" s="12">
        <v>219821.3</v>
      </c>
      <c r="D111" s="12"/>
      <c r="E111" s="12"/>
      <c r="F111" s="12">
        <v>33518.32000000001</v>
      </c>
      <c r="G111" s="12">
        <v>32295.01</v>
      </c>
      <c r="H111" s="12">
        <v>62499.020000000004</v>
      </c>
      <c r="I111" s="12">
        <v>973.8699999999998</v>
      </c>
      <c r="J111" s="9"/>
    </row>
    <row r="112" spans="2:10" ht="26.25" hidden="1" outlineLevel="2">
      <c r="B112" s="11" t="s">
        <v>32</v>
      </c>
      <c r="C112" s="12"/>
      <c r="D112" s="12">
        <v>410184.50000000006</v>
      </c>
      <c r="E112" s="12">
        <v>74080</v>
      </c>
      <c r="F112" s="12">
        <v>236482.15</v>
      </c>
      <c r="G112" s="12">
        <v>65666.20000000001</v>
      </c>
      <c r="H112" s="12"/>
      <c r="I112" s="12"/>
      <c r="J112" s="9"/>
    </row>
    <row r="113" spans="2:10" ht="26.25" hidden="1" outlineLevel="2">
      <c r="B113" s="11" t="s">
        <v>52</v>
      </c>
      <c r="C113" s="12">
        <v>14748.14</v>
      </c>
      <c r="D113" s="12">
        <v>3188</v>
      </c>
      <c r="E113" s="12"/>
      <c r="F113" s="12"/>
      <c r="G113" s="12">
        <v>1582</v>
      </c>
      <c r="H113" s="12"/>
      <c r="I113" s="12"/>
      <c r="J113" s="9"/>
    </row>
    <row r="114" spans="2:10" ht="26.25" hidden="1" outlineLevel="2">
      <c r="B114" s="11" t="s">
        <v>131</v>
      </c>
      <c r="C114" s="12">
        <v>24767.559999999998</v>
      </c>
      <c r="D114" s="12"/>
      <c r="E114" s="12"/>
      <c r="F114" s="12"/>
      <c r="G114" s="12"/>
      <c r="H114" s="12"/>
      <c r="I114" s="12">
        <v>560</v>
      </c>
      <c r="J114" s="9"/>
    </row>
    <row r="115" spans="2:10" ht="26.25" hidden="1" outlineLevel="2">
      <c r="B115" s="11" t="s">
        <v>22</v>
      </c>
      <c r="C115" s="12"/>
      <c r="D115" s="12"/>
      <c r="E115" s="12"/>
      <c r="F115" s="12">
        <v>919308.4799999997</v>
      </c>
      <c r="G115" s="12">
        <v>1828250.83</v>
      </c>
      <c r="H115" s="12"/>
      <c r="I115" s="12"/>
      <c r="J115" s="9"/>
    </row>
    <row r="116" spans="2:10" ht="26.25" hidden="1" outlineLevel="2">
      <c r="B116" s="11" t="s">
        <v>67</v>
      </c>
      <c r="C116" s="12">
        <v>58670.96000000002</v>
      </c>
      <c r="D116" s="12">
        <v>217767.37</v>
      </c>
      <c r="E116" s="12">
        <v>486970.5400000001</v>
      </c>
      <c r="F116" s="12"/>
      <c r="G116" s="12">
        <v>261120</v>
      </c>
      <c r="H116" s="12">
        <v>154754.05000000002</v>
      </c>
      <c r="I116" s="12"/>
      <c r="J116" s="9"/>
    </row>
    <row r="117" spans="2:10" ht="26.25" hidden="1" outlineLevel="2">
      <c r="B117" s="11" t="s">
        <v>26</v>
      </c>
      <c r="C117" s="12">
        <v>100747.88</v>
      </c>
      <c r="D117" s="12">
        <v>252500.82999999987</v>
      </c>
      <c r="E117" s="12">
        <v>74543.49999999999</v>
      </c>
      <c r="F117" s="12">
        <v>326319.74</v>
      </c>
      <c r="G117" s="12">
        <v>263618.3700000001</v>
      </c>
      <c r="H117" s="12">
        <v>110297.03000000004</v>
      </c>
      <c r="I117" s="12">
        <v>23077.54</v>
      </c>
      <c r="J117" s="9"/>
    </row>
    <row r="118" spans="2:10" ht="26.25" hidden="1" outlineLevel="2">
      <c r="B118" s="11" t="s">
        <v>98</v>
      </c>
      <c r="C118" s="12"/>
      <c r="D118" s="12"/>
      <c r="E118" s="12"/>
      <c r="F118" s="12">
        <v>401.6</v>
      </c>
      <c r="G118" s="12"/>
      <c r="H118" s="12"/>
      <c r="I118" s="12"/>
      <c r="J118" s="9"/>
    </row>
    <row r="119" spans="2:10" ht="26.25" hidden="1" outlineLevel="2">
      <c r="B119" s="11" t="s">
        <v>148</v>
      </c>
      <c r="C119" s="12"/>
      <c r="D119" s="12"/>
      <c r="E119" s="12">
        <v>43935.14</v>
      </c>
      <c r="F119" s="12"/>
      <c r="G119" s="12"/>
      <c r="H119" s="12"/>
      <c r="I119" s="12"/>
      <c r="J119" s="9"/>
    </row>
    <row r="120" spans="2:10" ht="26.25" hidden="1" outlineLevel="2">
      <c r="B120" s="11" t="s">
        <v>23</v>
      </c>
      <c r="C120" s="12"/>
      <c r="D120" s="12"/>
      <c r="E120" s="12">
        <v>13726.7</v>
      </c>
      <c r="F120" s="12">
        <v>50</v>
      </c>
      <c r="G120" s="12">
        <v>8165</v>
      </c>
      <c r="H120" s="12">
        <v>6745</v>
      </c>
      <c r="I120" s="12"/>
      <c r="J120" s="9"/>
    </row>
    <row r="121" spans="2:10" ht="26.25" hidden="1" outlineLevel="2">
      <c r="B121" s="11" t="s">
        <v>74</v>
      </c>
      <c r="C121" s="12"/>
      <c r="D121" s="12">
        <v>35600</v>
      </c>
      <c r="E121" s="12">
        <v>10622.75</v>
      </c>
      <c r="F121" s="12">
        <v>77913.81</v>
      </c>
      <c r="G121" s="12">
        <v>2543.02</v>
      </c>
      <c r="H121" s="12">
        <v>3668.7</v>
      </c>
      <c r="I121" s="12">
        <v>6477.04</v>
      </c>
      <c r="J121" s="9"/>
    </row>
    <row r="122" spans="2:10" ht="26.25" hidden="1" outlineLevel="2">
      <c r="B122" s="11" t="s">
        <v>129</v>
      </c>
      <c r="C122" s="12">
        <v>195</v>
      </c>
      <c r="D122" s="12"/>
      <c r="E122" s="12"/>
      <c r="F122" s="12"/>
      <c r="G122" s="12"/>
      <c r="H122" s="12"/>
      <c r="I122" s="12"/>
      <c r="J122" s="9"/>
    </row>
    <row r="123" spans="2:10" ht="26.25" hidden="1" outlineLevel="2">
      <c r="B123" s="11" t="s">
        <v>103</v>
      </c>
      <c r="C123" s="12"/>
      <c r="D123" s="12"/>
      <c r="E123" s="12"/>
      <c r="F123" s="12">
        <v>95074.27999999998</v>
      </c>
      <c r="G123" s="12"/>
      <c r="H123" s="12"/>
      <c r="I123" s="12"/>
      <c r="J123" s="9"/>
    </row>
    <row r="124" spans="2:10" ht="26.25" hidden="1" outlineLevel="2">
      <c r="B124" s="11" t="s">
        <v>83</v>
      </c>
      <c r="C124" s="12">
        <v>302975.49</v>
      </c>
      <c r="D124" s="12"/>
      <c r="E124" s="12"/>
      <c r="F124" s="12"/>
      <c r="G124" s="12"/>
      <c r="H124" s="12"/>
      <c r="I124" s="12"/>
      <c r="J124" s="9"/>
    </row>
    <row r="125" spans="2:10" ht="26.25" hidden="1" outlineLevel="2">
      <c r="B125" s="11" t="s">
        <v>36</v>
      </c>
      <c r="C125" s="12"/>
      <c r="D125" s="12"/>
      <c r="E125" s="12"/>
      <c r="F125" s="12"/>
      <c r="G125" s="12"/>
      <c r="H125" s="12">
        <v>53200</v>
      </c>
      <c r="I125" s="12"/>
      <c r="J125" s="9"/>
    </row>
    <row r="126" spans="2:10" ht="26.25" hidden="1" outlineLevel="2">
      <c r="B126" s="11" t="s">
        <v>95</v>
      </c>
      <c r="C126" s="12"/>
      <c r="D126" s="12">
        <v>264065.58</v>
      </c>
      <c r="E126" s="12">
        <v>17900</v>
      </c>
      <c r="F126" s="12">
        <v>1280</v>
      </c>
      <c r="G126" s="12"/>
      <c r="H126" s="12">
        <v>6949</v>
      </c>
      <c r="I126" s="12"/>
      <c r="J126" s="9"/>
    </row>
    <row r="127" spans="2:10" ht="26.25" hidden="1" outlineLevel="2">
      <c r="B127" s="11" t="s">
        <v>45</v>
      </c>
      <c r="C127" s="12"/>
      <c r="D127" s="12"/>
      <c r="E127" s="12"/>
      <c r="F127" s="12"/>
      <c r="G127" s="12"/>
      <c r="H127" s="12">
        <v>74.37</v>
      </c>
      <c r="I127" s="12"/>
      <c r="J127" s="9"/>
    </row>
    <row r="128" spans="2:10" ht="26.25" hidden="1" outlineLevel="2">
      <c r="B128" s="11" t="s">
        <v>56</v>
      </c>
      <c r="C128" s="12"/>
      <c r="D128" s="12"/>
      <c r="E128" s="12">
        <v>14.7</v>
      </c>
      <c r="F128" s="12"/>
      <c r="G128" s="12">
        <v>3039.5</v>
      </c>
      <c r="H128" s="12"/>
      <c r="I128" s="12"/>
      <c r="J128" s="9"/>
    </row>
    <row r="129" spans="2:10" ht="26.25" hidden="1" outlineLevel="2">
      <c r="B129" s="11" t="s">
        <v>43</v>
      </c>
      <c r="C129" s="12">
        <v>326876.85000000003</v>
      </c>
      <c r="D129" s="12"/>
      <c r="E129" s="12"/>
      <c r="F129" s="12"/>
      <c r="G129" s="12"/>
      <c r="H129" s="12">
        <v>51660.88</v>
      </c>
      <c r="I129" s="12"/>
      <c r="J129" s="9"/>
    </row>
    <row r="130" spans="2:10" ht="26.25" hidden="1" outlineLevel="2">
      <c r="B130" s="11" t="s">
        <v>94</v>
      </c>
      <c r="C130" s="12"/>
      <c r="D130" s="12"/>
      <c r="E130" s="12"/>
      <c r="F130" s="12"/>
      <c r="G130" s="12"/>
      <c r="H130" s="12">
        <v>3500</v>
      </c>
      <c r="I130" s="12"/>
      <c r="J130" s="9"/>
    </row>
    <row r="131" spans="2:10" ht="26.25" hidden="1" outlineLevel="2">
      <c r="B131" s="11" t="s">
        <v>41</v>
      </c>
      <c r="C131" s="12">
        <v>13167.94</v>
      </c>
      <c r="D131" s="12">
        <v>129824.57000000004</v>
      </c>
      <c r="E131" s="12">
        <v>53687.56999999998</v>
      </c>
      <c r="F131" s="12">
        <v>81759.33999999997</v>
      </c>
      <c r="G131" s="12"/>
      <c r="H131" s="12">
        <v>4041.75</v>
      </c>
      <c r="I131" s="12">
        <v>39538.16</v>
      </c>
      <c r="J131" s="9"/>
    </row>
    <row r="132" spans="2:10" ht="26.25" hidden="1" outlineLevel="2">
      <c r="B132" s="11" t="s">
        <v>86</v>
      </c>
      <c r="C132" s="12"/>
      <c r="D132" s="12"/>
      <c r="E132" s="12"/>
      <c r="F132" s="12"/>
      <c r="G132" s="12">
        <v>3902.94</v>
      </c>
      <c r="H132" s="12"/>
      <c r="I132" s="12"/>
      <c r="J132" s="9"/>
    </row>
    <row r="133" spans="2:10" ht="26.25" hidden="1" outlineLevel="2">
      <c r="B133" s="11" t="s">
        <v>63</v>
      </c>
      <c r="C133" s="12">
        <v>24155.140000000003</v>
      </c>
      <c r="D133" s="12"/>
      <c r="E133" s="12"/>
      <c r="F133" s="12"/>
      <c r="G133" s="12"/>
      <c r="H133" s="12">
        <v>2035</v>
      </c>
      <c r="I133" s="12"/>
      <c r="J133" s="9"/>
    </row>
    <row r="134" spans="2:10" ht="26.25" hidden="1" outlineLevel="2">
      <c r="B134" s="11" t="s">
        <v>88</v>
      </c>
      <c r="C134" s="12"/>
      <c r="D134" s="12">
        <v>128542.5</v>
      </c>
      <c r="E134" s="12">
        <v>21915.33</v>
      </c>
      <c r="F134" s="12"/>
      <c r="G134" s="12"/>
      <c r="H134" s="12"/>
      <c r="I134" s="12"/>
      <c r="J134" s="9"/>
    </row>
    <row r="135" spans="2:10" ht="26.25" hidden="1" outlineLevel="2">
      <c r="B135" s="11" t="s">
        <v>17</v>
      </c>
      <c r="C135" s="12">
        <v>2772891.03</v>
      </c>
      <c r="D135" s="12">
        <v>2464063.0499999993</v>
      </c>
      <c r="E135" s="12">
        <v>451830.37</v>
      </c>
      <c r="F135" s="12">
        <v>3782424.98</v>
      </c>
      <c r="G135" s="12">
        <v>635609.14</v>
      </c>
      <c r="H135" s="12">
        <v>7142.2</v>
      </c>
      <c r="I135" s="12">
        <v>143206.2</v>
      </c>
      <c r="J135" s="9"/>
    </row>
    <row r="136" spans="2:10" ht="26.25" hidden="1" outlineLevel="1" collapsed="1">
      <c r="B136" s="14" t="s">
        <v>154</v>
      </c>
      <c r="C136" s="15">
        <f>SUM(C95:C135)</f>
        <v>5962393.83</v>
      </c>
      <c r="D136" s="15">
        <f>SUM(D95:D135)</f>
        <v>4462012.59</v>
      </c>
      <c r="E136" s="15">
        <f>SUM(E95:E135)</f>
        <v>4908065.82</v>
      </c>
      <c r="F136" s="15">
        <f>SUM(F95:F135)</f>
        <v>6145447.54</v>
      </c>
      <c r="G136" s="15">
        <f>SUM(G95:G135)</f>
        <v>4717906.41</v>
      </c>
      <c r="H136" s="15">
        <f>SUM(H95:H135)</f>
        <v>1184016.29</v>
      </c>
      <c r="I136" s="15">
        <f>SUM(I95:I135)</f>
        <v>226865.05000000002</v>
      </c>
      <c r="J136" s="9"/>
    </row>
    <row r="137" spans="2:10" ht="26.25" hidden="1" outlineLevel="2">
      <c r="B137" s="11" t="s">
        <v>135</v>
      </c>
      <c r="C137" s="12"/>
      <c r="D137" s="12">
        <v>95779.54000000001</v>
      </c>
      <c r="E137" s="12"/>
      <c r="F137" s="12"/>
      <c r="G137" s="12"/>
      <c r="H137" s="12"/>
      <c r="I137" s="12"/>
      <c r="J137" s="9"/>
    </row>
    <row r="138" spans="2:10" ht="26.25" hidden="1" outlineLevel="2">
      <c r="B138" s="11" t="s">
        <v>138</v>
      </c>
      <c r="C138" s="12"/>
      <c r="D138" s="12">
        <v>670181.1</v>
      </c>
      <c r="E138" s="12"/>
      <c r="F138" s="12"/>
      <c r="G138" s="12"/>
      <c r="H138" s="12"/>
      <c r="I138" s="12"/>
      <c r="J138" s="9"/>
    </row>
    <row r="139" spans="2:10" ht="26.25" hidden="1" outlineLevel="2">
      <c r="B139" s="11" t="s">
        <v>139</v>
      </c>
      <c r="C139" s="12"/>
      <c r="D139" s="12">
        <v>336432.72</v>
      </c>
      <c r="E139" s="12"/>
      <c r="F139" s="12"/>
      <c r="G139" s="12"/>
      <c r="H139" s="12"/>
      <c r="I139" s="12"/>
      <c r="J139" s="9"/>
    </row>
    <row r="140" spans="2:10" ht="26.25" hidden="1" outlineLevel="2">
      <c r="B140" s="11" t="s">
        <v>134</v>
      </c>
      <c r="C140" s="12">
        <v>320713.27999999997</v>
      </c>
      <c r="D140" s="12"/>
      <c r="E140" s="12"/>
      <c r="F140" s="12"/>
      <c r="G140" s="12"/>
      <c r="H140" s="12"/>
      <c r="I140" s="12"/>
      <c r="J140" s="9"/>
    </row>
    <row r="141" spans="2:10" ht="26.25" hidden="1" outlineLevel="1" collapsed="1">
      <c r="B141" s="14" t="s">
        <v>164</v>
      </c>
      <c r="C141" s="15">
        <f>SUM(C137:C140)</f>
        <v>320713.27999999997</v>
      </c>
      <c r="D141" s="15">
        <f>SUM(D137:D140)</f>
        <v>1102393.3599999999</v>
      </c>
      <c r="E141" s="15">
        <f>SUM(E137:E140)</f>
        <v>0</v>
      </c>
      <c r="F141" s="15">
        <f>SUM(F137:F140)</f>
        <v>0</v>
      </c>
      <c r="G141" s="15">
        <f>SUM(G137:G140)</f>
        <v>0</v>
      </c>
      <c r="H141" s="15">
        <f>SUM(H137:H140)</f>
        <v>0</v>
      </c>
      <c r="I141" s="15">
        <f>SUM(I137:I140)</f>
        <v>0</v>
      </c>
      <c r="J141" s="9"/>
    </row>
    <row r="142" spans="2:10" ht="26.25" hidden="1" outlineLevel="2">
      <c r="B142" s="11" t="s">
        <v>29</v>
      </c>
      <c r="C142" s="12">
        <v>513382</v>
      </c>
      <c r="D142" s="12"/>
      <c r="E142" s="12"/>
      <c r="F142" s="12"/>
      <c r="G142" s="12"/>
      <c r="H142" s="12">
        <v>104952.50999999998</v>
      </c>
      <c r="I142" s="12">
        <v>4814.2</v>
      </c>
      <c r="J142" s="9"/>
    </row>
    <row r="143" spans="2:10" ht="26.25" hidden="1" outlineLevel="1" collapsed="1">
      <c r="B143" s="14" t="s">
        <v>165</v>
      </c>
      <c r="C143" s="15">
        <f>SUM(C142)</f>
        <v>513382</v>
      </c>
      <c r="D143" s="15">
        <f>SUM(D142)</f>
        <v>0</v>
      </c>
      <c r="E143" s="15">
        <f>SUM(E142)</f>
        <v>0</v>
      </c>
      <c r="F143" s="15">
        <f>SUM(F142)</f>
        <v>0</v>
      </c>
      <c r="G143" s="15">
        <f>SUM(G142)</f>
        <v>0</v>
      </c>
      <c r="H143" s="15">
        <f>SUM(H142)</f>
        <v>104952.50999999998</v>
      </c>
      <c r="I143" s="15">
        <f>SUM(I142)</f>
        <v>4814.2</v>
      </c>
      <c r="J143" s="9"/>
    </row>
    <row r="144" spans="2:10" ht="26.25" hidden="1" outlineLevel="2">
      <c r="B144" s="11" t="s">
        <v>10</v>
      </c>
      <c r="C144" s="12"/>
      <c r="D144" s="12">
        <v>19808.969999999998</v>
      </c>
      <c r="E144" s="12"/>
      <c r="F144" s="12"/>
      <c r="G144" s="12"/>
      <c r="H144" s="12">
        <v>5929.620000000001</v>
      </c>
      <c r="I144" s="12">
        <v>10801</v>
      </c>
      <c r="J144" s="9"/>
    </row>
    <row r="145" spans="2:10" ht="26.25" hidden="1" outlineLevel="1" collapsed="1">
      <c r="B145" s="14" t="s">
        <v>166</v>
      </c>
      <c r="C145" s="15">
        <f>SUM(C144)</f>
        <v>0</v>
      </c>
      <c r="D145" s="15">
        <f>SUM(D144)</f>
        <v>19808.969999999998</v>
      </c>
      <c r="E145" s="15">
        <f>SUM(E144)</f>
        <v>0</v>
      </c>
      <c r="F145" s="15">
        <f>SUM(F144)</f>
        <v>0</v>
      </c>
      <c r="G145" s="15">
        <f>SUM(G144)</f>
        <v>0</v>
      </c>
      <c r="H145" s="15">
        <f>SUM(H144)</f>
        <v>5929.620000000001</v>
      </c>
      <c r="I145" s="15">
        <f>SUM(I144)</f>
        <v>10801</v>
      </c>
      <c r="J145" s="9"/>
    </row>
    <row r="146" spans="2:10" ht="26.25" hidden="1" outlineLevel="2">
      <c r="B146" s="11" t="s">
        <v>12</v>
      </c>
      <c r="C146" s="12">
        <v>58</v>
      </c>
      <c r="D146" s="12">
        <v>41783.17</v>
      </c>
      <c r="E146" s="12">
        <v>2.842170943040401E-14</v>
      </c>
      <c r="F146" s="12">
        <v>1031.21</v>
      </c>
      <c r="G146" s="12"/>
      <c r="H146" s="12"/>
      <c r="I146" s="12"/>
      <c r="J146" s="9"/>
    </row>
    <row r="147" spans="2:10" ht="26.25" hidden="1" outlineLevel="1" collapsed="1">
      <c r="B147" s="14" t="s">
        <v>167</v>
      </c>
      <c r="C147" s="15">
        <f>SUM(C146)</f>
        <v>58</v>
      </c>
      <c r="D147" s="15">
        <f>SUM(D146)</f>
        <v>41783.17</v>
      </c>
      <c r="E147" s="15">
        <f>SUM(E146)</f>
        <v>2.842170943040401E-14</v>
      </c>
      <c r="F147" s="15">
        <f>SUM(F146)</f>
        <v>1031.21</v>
      </c>
      <c r="G147" s="15">
        <f>SUM(G146)</f>
        <v>0</v>
      </c>
      <c r="H147" s="15">
        <f>SUM(H146)</f>
        <v>0</v>
      </c>
      <c r="I147" s="15">
        <f>SUM(I146)</f>
        <v>0</v>
      </c>
      <c r="J147" s="9"/>
    </row>
    <row r="148" spans="2:10" ht="26.25" hidden="1" outlineLevel="1" collapsed="1">
      <c r="B148" s="14" t="s">
        <v>65</v>
      </c>
      <c r="C148" s="15"/>
      <c r="D148" s="15"/>
      <c r="E148" s="15"/>
      <c r="F148" s="15"/>
      <c r="G148" s="15"/>
      <c r="H148" s="15">
        <v>4800</v>
      </c>
      <c r="I148" s="15"/>
      <c r="J148" s="9"/>
    </row>
    <row r="149" spans="2:10" ht="26.25" hidden="1" outlineLevel="1" collapsed="1">
      <c r="B149" s="14" t="s">
        <v>127</v>
      </c>
      <c r="C149" s="15">
        <v>5313428.649999998</v>
      </c>
      <c r="D149" s="15"/>
      <c r="E149" s="15"/>
      <c r="F149" s="15"/>
      <c r="G149" s="15"/>
      <c r="H149" s="15"/>
      <c r="I149" s="15"/>
      <c r="J149" s="9"/>
    </row>
    <row r="150" spans="2:10" ht="26.25" hidden="1" outlineLevel="1">
      <c r="B150" s="16"/>
      <c r="C150" s="17"/>
      <c r="D150" s="17"/>
      <c r="E150" s="17"/>
      <c r="F150" s="17"/>
      <c r="G150" s="17"/>
      <c r="H150" s="17"/>
      <c r="I150" s="17"/>
      <c r="J150" s="9"/>
    </row>
    <row r="151" spans="2:11" s="3" customFormat="1" ht="27" collapsed="1" thickBot="1">
      <c r="B151" s="21" t="s">
        <v>184</v>
      </c>
      <c r="C151" s="19">
        <f>SUM(C147,C145,C143,C141,C136,C94,C88,C86,C59,C57,C148,C149)</f>
        <v>12684598.129999999</v>
      </c>
      <c r="D151" s="19">
        <f>SUM(D147,D145,D143,D141,D136,D94,D88,D86,D59,D57,D148,D149)</f>
        <v>6611015.0200000005</v>
      </c>
      <c r="E151" s="19">
        <f>SUM(E147,E145,E143,E141,E136,E94,E88,E86,E59,E57,E148,E149)</f>
        <v>5252818.850000001</v>
      </c>
      <c r="F151" s="19">
        <f>SUM(F147,F145,F143,F141,F136,F94,F88,F86,F59,F57,F148,F149)</f>
        <v>6621427.23</v>
      </c>
      <c r="G151" s="19">
        <f>SUM(G147,G145,G143,G141,G136,G94,G88,G86,G59,G57,G148,G149)</f>
        <v>5299952.63</v>
      </c>
      <c r="H151" s="19">
        <f>SUM(H147,H145,H143,H141,H136,H94,H88,H86,H59,H57,H148,H149)</f>
        <v>1548756.84</v>
      </c>
      <c r="I151" s="19">
        <f>SUM(I147,I145,I143,I141,I136,I94,I88,I86,I59,I57,I148,I149)</f>
        <v>435591.68000000005</v>
      </c>
      <c r="J151" s="19">
        <f>SUM(C151:I151)</f>
        <v>38454160.38</v>
      </c>
      <c r="K151" s="20">
        <f aca="true" t="shared" si="0" ref="K151:K176">J151/$J$176</f>
        <v>0.17309240539174162</v>
      </c>
    </row>
    <row r="152" spans="2:11" ht="27" hidden="1" outlineLevel="1" thickBot="1">
      <c r="B152" s="16"/>
      <c r="C152" s="17"/>
      <c r="D152" s="17"/>
      <c r="E152" s="17"/>
      <c r="F152" s="17"/>
      <c r="G152" s="17"/>
      <c r="H152" s="17"/>
      <c r="I152" s="17"/>
      <c r="J152" s="9"/>
      <c r="K152" s="20">
        <f t="shared" si="0"/>
        <v>0</v>
      </c>
    </row>
    <row r="153" spans="2:11" ht="27" hidden="1" outlineLevel="2" thickBot="1">
      <c r="B153" s="11" t="s">
        <v>61</v>
      </c>
      <c r="C153" s="12">
        <v>45742.840000000004</v>
      </c>
      <c r="D153" s="12">
        <v>376867.95999999996</v>
      </c>
      <c r="E153" s="12"/>
      <c r="F153" s="12"/>
      <c r="G153" s="12"/>
      <c r="H153" s="12"/>
      <c r="I153" s="12"/>
      <c r="J153" s="9"/>
      <c r="K153" s="20">
        <f t="shared" si="0"/>
        <v>0</v>
      </c>
    </row>
    <row r="154" spans="2:11" ht="27" hidden="1" outlineLevel="2" thickBot="1">
      <c r="B154" s="11" t="s">
        <v>106</v>
      </c>
      <c r="C154" s="12"/>
      <c r="D154" s="12">
        <v>18462.59</v>
      </c>
      <c r="E154" s="12"/>
      <c r="F154" s="12">
        <v>7718</v>
      </c>
      <c r="G154" s="12"/>
      <c r="H154" s="12"/>
      <c r="I154" s="12"/>
      <c r="J154" s="9"/>
      <c r="K154" s="20">
        <f t="shared" si="0"/>
        <v>0</v>
      </c>
    </row>
    <row r="155" spans="2:11" ht="27" hidden="1" outlineLevel="2" thickBot="1">
      <c r="B155" s="11" t="s">
        <v>50</v>
      </c>
      <c r="C155" s="12"/>
      <c r="D155" s="12">
        <v>205523.2</v>
      </c>
      <c r="E155" s="12"/>
      <c r="F155" s="12">
        <v>14450</v>
      </c>
      <c r="G155" s="12"/>
      <c r="H155" s="12"/>
      <c r="I155" s="12"/>
      <c r="J155" s="9"/>
      <c r="K155" s="20">
        <f t="shared" si="0"/>
        <v>0</v>
      </c>
    </row>
    <row r="156" spans="2:11" ht="27" hidden="1" outlineLevel="1" collapsed="1" thickBot="1">
      <c r="B156" s="14" t="s">
        <v>155</v>
      </c>
      <c r="C156" s="15">
        <f>SUM(C153:C155)</f>
        <v>45742.840000000004</v>
      </c>
      <c r="D156" s="15">
        <f>SUM(D153:D155)</f>
        <v>600853.75</v>
      </c>
      <c r="E156" s="15">
        <f>SUM(E153:E155)</f>
        <v>0</v>
      </c>
      <c r="F156" s="15">
        <f>SUM(F153:F155)</f>
        <v>22168</v>
      </c>
      <c r="G156" s="15">
        <f>SUM(G153:G155)</f>
        <v>0</v>
      </c>
      <c r="H156" s="15">
        <f>SUM(H153:H155)</f>
        <v>0</v>
      </c>
      <c r="I156" s="15">
        <f>SUM(I153:I155)</f>
        <v>0</v>
      </c>
      <c r="J156" s="9"/>
      <c r="K156" s="20">
        <f t="shared" si="0"/>
        <v>0</v>
      </c>
    </row>
    <row r="157" spans="2:11" ht="27" hidden="1" outlineLevel="2" thickBot="1">
      <c r="B157" s="11" t="s">
        <v>112</v>
      </c>
      <c r="C157" s="12">
        <v>950</v>
      </c>
      <c r="D157" s="12"/>
      <c r="E157" s="12"/>
      <c r="F157" s="12"/>
      <c r="G157" s="12"/>
      <c r="H157" s="12"/>
      <c r="I157" s="12"/>
      <c r="J157" s="9"/>
      <c r="K157" s="20">
        <f t="shared" si="0"/>
        <v>0</v>
      </c>
    </row>
    <row r="158" spans="2:11" ht="27" hidden="1" outlineLevel="2" thickBot="1">
      <c r="B158" s="11" t="s">
        <v>90</v>
      </c>
      <c r="C158" s="12"/>
      <c r="D158" s="12">
        <v>5550</v>
      </c>
      <c r="E158" s="12"/>
      <c r="F158" s="12">
        <v>2971.29</v>
      </c>
      <c r="G158" s="12"/>
      <c r="H158" s="12"/>
      <c r="I158" s="12">
        <v>5123.2</v>
      </c>
      <c r="J158" s="9"/>
      <c r="K158" s="20">
        <f t="shared" si="0"/>
        <v>0</v>
      </c>
    </row>
    <row r="159" spans="2:11" ht="27" hidden="1" outlineLevel="2" thickBot="1">
      <c r="B159" s="11" t="s">
        <v>53</v>
      </c>
      <c r="C159" s="12">
        <v>283</v>
      </c>
      <c r="D159" s="12"/>
      <c r="E159" s="12">
        <v>3151.33</v>
      </c>
      <c r="F159" s="12"/>
      <c r="G159" s="12">
        <v>399</v>
      </c>
      <c r="H159" s="12"/>
      <c r="I159" s="12">
        <v>229</v>
      </c>
      <c r="J159" s="9"/>
      <c r="K159" s="20">
        <f t="shared" si="0"/>
        <v>0</v>
      </c>
    </row>
    <row r="160" spans="2:11" ht="27" hidden="1" outlineLevel="2" thickBot="1">
      <c r="B160" s="11" t="s">
        <v>81</v>
      </c>
      <c r="C160" s="12">
        <v>3613.76</v>
      </c>
      <c r="D160" s="12"/>
      <c r="E160" s="12"/>
      <c r="F160" s="12"/>
      <c r="G160" s="12"/>
      <c r="H160" s="12">
        <v>0</v>
      </c>
      <c r="I160" s="12"/>
      <c r="J160" s="9"/>
      <c r="K160" s="20">
        <f t="shared" si="0"/>
        <v>0</v>
      </c>
    </row>
    <row r="161" spans="2:11" ht="27" hidden="1" outlineLevel="2" thickBot="1">
      <c r="B161" s="11" t="s">
        <v>79</v>
      </c>
      <c r="C161" s="12">
        <v>75138</v>
      </c>
      <c r="D161" s="12">
        <v>14350</v>
      </c>
      <c r="E161" s="12"/>
      <c r="F161" s="12"/>
      <c r="G161" s="12"/>
      <c r="H161" s="12"/>
      <c r="I161" s="12"/>
      <c r="J161" s="9"/>
      <c r="K161" s="20">
        <f t="shared" si="0"/>
        <v>0</v>
      </c>
    </row>
    <row r="162" spans="2:11" ht="27" hidden="1" outlineLevel="2" thickBot="1">
      <c r="B162" s="11" t="s">
        <v>101</v>
      </c>
      <c r="C162" s="12">
        <v>153000</v>
      </c>
      <c r="D162" s="12"/>
      <c r="E162" s="12"/>
      <c r="F162" s="12">
        <v>1890.7399999999998</v>
      </c>
      <c r="G162" s="12"/>
      <c r="H162" s="12"/>
      <c r="I162" s="12"/>
      <c r="J162" s="9"/>
      <c r="K162" s="20">
        <f t="shared" si="0"/>
        <v>0</v>
      </c>
    </row>
    <row r="163" spans="2:11" ht="27" hidden="1" outlineLevel="2" thickBot="1">
      <c r="B163" s="11" t="s">
        <v>128</v>
      </c>
      <c r="C163" s="12">
        <v>165</v>
      </c>
      <c r="D163" s="12"/>
      <c r="E163" s="12"/>
      <c r="F163" s="12"/>
      <c r="G163" s="12"/>
      <c r="H163" s="12"/>
      <c r="I163" s="12"/>
      <c r="J163" s="9"/>
      <c r="K163" s="20">
        <f t="shared" si="0"/>
        <v>0</v>
      </c>
    </row>
    <row r="164" spans="2:11" ht="27" hidden="1" outlineLevel="2" thickBot="1">
      <c r="B164" s="11" t="s">
        <v>70</v>
      </c>
      <c r="C164" s="12">
        <v>7528.5</v>
      </c>
      <c r="D164" s="12">
        <v>6249.41</v>
      </c>
      <c r="E164" s="12">
        <v>6857.98</v>
      </c>
      <c r="F164" s="12">
        <v>1369.98</v>
      </c>
      <c r="G164" s="12"/>
      <c r="H164" s="12"/>
      <c r="I164" s="12">
        <v>0</v>
      </c>
      <c r="J164" s="9"/>
      <c r="K164" s="20">
        <f t="shared" si="0"/>
        <v>0</v>
      </c>
    </row>
    <row r="165" spans="2:11" ht="27" hidden="1" outlineLevel="2" thickBot="1">
      <c r="B165" s="11" t="s">
        <v>71</v>
      </c>
      <c r="C165" s="12">
        <v>3446</v>
      </c>
      <c r="D165" s="12">
        <v>5508.6</v>
      </c>
      <c r="E165" s="12">
        <v>7470</v>
      </c>
      <c r="F165" s="12">
        <v>549</v>
      </c>
      <c r="G165" s="12">
        <v>1425</v>
      </c>
      <c r="H165" s="12">
        <v>58435</v>
      </c>
      <c r="I165" s="12"/>
      <c r="J165" s="9"/>
      <c r="K165" s="20">
        <f t="shared" si="0"/>
        <v>0</v>
      </c>
    </row>
    <row r="166" spans="2:11" ht="27" hidden="1" outlineLevel="2" thickBot="1">
      <c r="B166" s="11" t="s">
        <v>19</v>
      </c>
      <c r="C166" s="12">
        <v>35708.86</v>
      </c>
      <c r="D166" s="12"/>
      <c r="E166" s="12">
        <v>3804.78</v>
      </c>
      <c r="F166" s="12"/>
      <c r="G166" s="12"/>
      <c r="H166" s="12">
        <v>1679</v>
      </c>
      <c r="I166" s="12">
        <v>27688</v>
      </c>
      <c r="J166" s="9"/>
      <c r="K166" s="20">
        <f t="shared" si="0"/>
        <v>0</v>
      </c>
    </row>
    <row r="167" spans="2:11" ht="27" hidden="1" outlineLevel="2" thickBot="1">
      <c r="B167" s="11" t="s">
        <v>55</v>
      </c>
      <c r="C167" s="12">
        <v>4927</v>
      </c>
      <c r="D167" s="12"/>
      <c r="E167" s="12">
        <v>15300</v>
      </c>
      <c r="F167" s="12"/>
      <c r="G167" s="12"/>
      <c r="H167" s="12"/>
      <c r="I167" s="12"/>
      <c r="J167" s="9"/>
      <c r="K167" s="20">
        <f t="shared" si="0"/>
        <v>0</v>
      </c>
    </row>
    <row r="168" spans="2:11" ht="27" hidden="1" outlineLevel="2" thickBot="1">
      <c r="B168" s="11" t="s">
        <v>116</v>
      </c>
      <c r="C168" s="12">
        <v>882.53</v>
      </c>
      <c r="D168" s="12"/>
      <c r="E168" s="12">
        <v>437.9</v>
      </c>
      <c r="F168" s="12"/>
      <c r="G168" s="12">
        <v>5880</v>
      </c>
      <c r="H168" s="12"/>
      <c r="I168" s="12"/>
      <c r="J168" s="9"/>
      <c r="K168" s="20">
        <f t="shared" si="0"/>
        <v>0</v>
      </c>
    </row>
    <row r="169" spans="2:11" ht="27" hidden="1" outlineLevel="2" thickBot="1">
      <c r="B169" s="11" t="s">
        <v>24</v>
      </c>
      <c r="C169" s="12">
        <v>86536.11</v>
      </c>
      <c r="D169" s="12"/>
      <c r="E169" s="12">
        <v>7131.779999999999</v>
      </c>
      <c r="F169" s="12">
        <v>3000</v>
      </c>
      <c r="G169" s="12"/>
      <c r="H169" s="12">
        <v>1449</v>
      </c>
      <c r="I169" s="12">
        <v>4710</v>
      </c>
      <c r="J169" s="9"/>
      <c r="K169" s="20">
        <f t="shared" si="0"/>
        <v>0</v>
      </c>
    </row>
    <row r="170" spans="2:11" ht="27" hidden="1" outlineLevel="2" thickBot="1">
      <c r="B170" s="11" t="s">
        <v>146</v>
      </c>
      <c r="C170" s="12">
        <v>1790</v>
      </c>
      <c r="D170" s="12"/>
      <c r="E170" s="12"/>
      <c r="F170" s="12"/>
      <c r="G170" s="12"/>
      <c r="H170" s="12"/>
      <c r="I170" s="12"/>
      <c r="J170" s="9"/>
      <c r="K170" s="20">
        <f t="shared" si="0"/>
        <v>0</v>
      </c>
    </row>
    <row r="171" spans="2:11" ht="27" hidden="1" outlineLevel="2" thickBot="1">
      <c r="B171" s="11" t="s">
        <v>40</v>
      </c>
      <c r="C171" s="12">
        <v>296</v>
      </c>
      <c r="D171" s="12">
        <v>4515</v>
      </c>
      <c r="E171" s="12">
        <v>10152.1</v>
      </c>
      <c r="F171" s="12"/>
      <c r="G171" s="12">
        <v>2656</v>
      </c>
      <c r="H171" s="12"/>
      <c r="I171" s="12">
        <v>3282.1</v>
      </c>
      <c r="J171" s="9"/>
      <c r="K171" s="20">
        <f t="shared" si="0"/>
        <v>0</v>
      </c>
    </row>
    <row r="172" spans="2:11" ht="27" hidden="1" outlineLevel="1" collapsed="1" thickBot="1">
      <c r="B172" s="14" t="s">
        <v>156</v>
      </c>
      <c r="C172" s="15">
        <f>SUM(C157:C171)</f>
        <v>374264.76</v>
      </c>
      <c r="D172" s="15">
        <f>SUM(D157:D171)</f>
        <v>36173.01</v>
      </c>
      <c r="E172" s="15">
        <f>SUM(E157:E171)</f>
        <v>54305.869999999995</v>
      </c>
      <c r="F172" s="15">
        <f>SUM(F157:F171)</f>
        <v>9781.01</v>
      </c>
      <c r="G172" s="15">
        <f>SUM(G157:G171)</f>
        <v>10360</v>
      </c>
      <c r="H172" s="15">
        <f>SUM(H157:H171)</f>
        <v>61563</v>
      </c>
      <c r="I172" s="15">
        <f>SUM(I157:I171)</f>
        <v>41032.299999999996</v>
      </c>
      <c r="J172" s="9"/>
      <c r="K172" s="20">
        <f t="shared" si="0"/>
        <v>0</v>
      </c>
    </row>
    <row r="173" spans="2:11" ht="27" hidden="1" outlineLevel="1" thickBot="1">
      <c r="B173" s="22"/>
      <c r="C173" s="23"/>
      <c r="D173" s="23"/>
      <c r="E173" s="23"/>
      <c r="F173" s="23"/>
      <c r="G173" s="23"/>
      <c r="H173" s="23"/>
      <c r="I173" s="23"/>
      <c r="J173" s="9"/>
      <c r="K173" s="20">
        <f t="shared" si="0"/>
        <v>0</v>
      </c>
    </row>
    <row r="174" spans="2:11" s="3" customFormat="1" ht="27" collapsed="1" thickBot="1">
      <c r="B174" s="21" t="s">
        <v>181</v>
      </c>
      <c r="C174" s="19">
        <f>SUM(C172,C156)</f>
        <v>420007.60000000003</v>
      </c>
      <c r="D174" s="19">
        <f>SUM(D172,D156)</f>
        <v>637026.76</v>
      </c>
      <c r="E174" s="19">
        <f>SUM(E172,E156)</f>
        <v>54305.869999999995</v>
      </c>
      <c r="F174" s="19">
        <f>SUM(F172,F156)</f>
        <v>31949.010000000002</v>
      </c>
      <c r="G174" s="19">
        <f>SUM(G172,G156)</f>
        <v>10360</v>
      </c>
      <c r="H174" s="19">
        <f>SUM(H172,H156)</f>
        <v>61563</v>
      </c>
      <c r="I174" s="19">
        <f>SUM(I172,I156)</f>
        <v>41032.299999999996</v>
      </c>
      <c r="J174" s="19">
        <f>SUM(C174:I174)</f>
        <v>1256244.54</v>
      </c>
      <c r="K174" s="20">
        <f t="shared" si="0"/>
        <v>0.005654690858935924</v>
      </c>
    </row>
    <row r="175" spans="2:10" ht="15.75" customHeight="1">
      <c r="B175" s="22"/>
      <c r="C175" s="23"/>
      <c r="D175" s="23"/>
      <c r="E175" s="23"/>
      <c r="F175" s="23"/>
      <c r="G175" s="23"/>
      <c r="H175" s="23"/>
      <c r="I175" s="23"/>
      <c r="J175" s="9"/>
    </row>
    <row r="176" spans="2:11" s="3" customFormat="1" ht="27" thickBot="1">
      <c r="B176" s="24" t="s">
        <v>170</v>
      </c>
      <c r="C176" s="25">
        <f>SUM(C51,C151,C174)</f>
        <v>60203983.87999999</v>
      </c>
      <c r="D176" s="25">
        <f>SUM(D51,D151,D174)</f>
        <v>45997390.27</v>
      </c>
      <c r="E176" s="25">
        <f>SUM(E51,E151,E174)</f>
        <v>44011550.39000001</v>
      </c>
      <c r="F176" s="25">
        <f>SUM(F51,F151,F174)</f>
        <v>31197685.110000003</v>
      </c>
      <c r="G176" s="25">
        <f>SUM(G51,G151,G174)</f>
        <v>27595599.71</v>
      </c>
      <c r="H176" s="25">
        <f>SUM(H51,H151,H174)</f>
        <v>9907799.670000002</v>
      </c>
      <c r="I176" s="25">
        <f>SUM(I51,I151,I174)</f>
        <v>3245711.3399999994</v>
      </c>
      <c r="J176" s="25">
        <f>SUM(C176:I176)</f>
        <v>222159720.37000003</v>
      </c>
      <c r="K176" s="26">
        <f t="shared" si="0"/>
        <v>1</v>
      </c>
    </row>
    <row r="177" spans="2:10" ht="7.5" customHeight="1" thickTop="1">
      <c r="B177" s="22"/>
      <c r="C177" s="23"/>
      <c r="D177" s="23"/>
      <c r="E177" s="23"/>
      <c r="F177" s="23"/>
      <c r="G177" s="23"/>
      <c r="H177" s="23"/>
      <c r="I177" s="23"/>
      <c r="J177" s="9"/>
    </row>
    <row r="178" spans="2:10" s="3" customFormat="1" ht="26.25">
      <c r="B178" s="27" t="s">
        <v>177</v>
      </c>
      <c r="C178" s="28">
        <v>822242</v>
      </c>
      <c r="D178" s="28">
        <v>712749</v>
      </c>
      <c r="E178" s="28">
        <v>158825</v>
      </c>
      <c r="F178" s="28">
        <v>415180</v>
      </c>
      <c r="G178" s="28">
        <v>457696</v>
      </c>
      <c r="H178" s="28">
        <v>121130</v>
      </c>
      <c r="I178" s="28">
        <v>48861</v>
      </c>
      <c r="J178" s="28">
        <f>SUM(C178:I178)</f>
        <v>2736683</v>
      </c>
    </row>
    <row r="179" spans="2:10" ht="7.5" customHeight="1">
      <c r="B179" s="22"/>
      <c r="C179" s="23"/>
      <c r="D179" s="23"/>
      <c r="E179" s="23"/>
      <c r="F179" s="23"/>
      <c r="G179" s="23"/>
      <c r="H179" s="23"/>
      <c r="I179" s="23"/>
      <c r="J179" s="9"/>
    </row>
    <row r="180" spans="2:10" s="3" customFormat="1" ht="26.25">
      <c r="B180" s="27" t="s">
        <v>178</v>
      </c>
      <c r="C180" s="29">
        <f>C176/C178</f>
        <v>73.21930025466953</v>
      </c>
      <c r="D180" s="29">
        <f aca="true" t="shared" si="1" ref="D180:J180">D176/D178</f>
        <v>64.53518738012961</v>
      </c>
      <c r="E180" s="29">
        <f t="shared" si="1"/>
        <v>277.1071959074454</v>
      </c>
      <c r="F180" s="29">
        <f t="shared" si="1"/>
        <v>75.14255289272124</v>
      </c>
      <c r="G180" s="29">
        <f t="shared" si="1"/>
        <v>60.2924205367755</v>
      </c>
      <c r="H180" s="29">
        <f t="shared" si="1"/>
        <v>81.79476322958806</v>
      </c>
      <c r="I180" s="29">
        <f t="shared" si="1"/>
        <v>66.42744397372137</v>
      </c>
      <c r="J180" s="29">
        <f t="shared" si="1"/>
        <v>81.17846326008531</v>
      </c>
    </row>
    <row r="181" ht="24.75">
      <c r="B181" s="30" t="s">
        <v>180</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tabColor rgb="FF92D050"/>
  </sheetPr>
  <dimension ref="B2:B9"/>
  <sheetViews>
    <sheetView showGridLines="0" zoomScale="85" zoomScaleNormal="85" zoomScalePageLayoutView="0" workbookViewId="0" topLeftCell="A1">
      <selection activeCell="B3" sqref="B3"/>
    </sheetView>
  </sheetViews>
  <sheetFormatPr defaultColWidth="9.140625" defaultRowHeight="15"/>
  <cols>
    <col min="2" max="2" width="156.57421875" style="0" customWidth="1"/>
  </cols>
  <sheetData>
    <row r="2" ht="15">
      <c r="B2" s="2" t="s">
        <v>171</v>
      </c>
    </row>
    <row r="3" ht="75">
      <c r="B3" s="1" t="s">
        <v>174</v>
      </c>
    </row>
    <row r="5" ht="15">
      <c r="B5" s="2" t="s">
        <v>172</v>
      </c>
    </row>
    <row r="6" ht="60">
      <c r="B6" s="1" t="s">
        <v>173</v>
      </c>
    </row>
    <row r="8" ht="15">
      <c r="B8" s="2" t="s">
        <v>175</v>
      </c>
    </row>
    <row r="9" ht="30">
      <c r="B9" s="1" t="s">
        <v>176</v>
      </c>
    </row>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Sacucci</dc:creator>
  <cp:keywords/>
  <dc:description/>
  <cp:lastModifiedBy>Daniel Sacucci</cp:lastModifiedBy>
  <dcterms:created xsi:type="dcterms:W3CDTF">2017-09-02T03:01:16Z</dcterms:created>
  <dcterms:modified xsi:type="dcterms:W3CDTF">2017-09-03T23:07:09Z</dcterms:modified>
  <cp:category/>
  <cp:version/>
  <cp:contentType/>
  <cp:contentStatus/>
</cp:coreProperties>
</file>